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awambui\Desktop\Quarterly Claims Report\Q1 Claims Report\"/>
    </mc:Choice>
  </mc:AlternateContent>
  <xr:revisionPtr revIDLastSave="0" documentId="13_ncr:1_{3DD1A6E0-3BD7-472A-BED7-32D714CC63AA}" xr6:coauthVersionLast="47" xr6:coauthVersionMax="47" xr10:uidLastSave="{00000000-0000-0000-0000-000000000000}"/>
  <workbookProtection workbookAlgorithmName="SHA-512" workbookHashValue="CeD+ZDRO9cNb0b+1uZ17gnaRTH214gs+Id18/IopZyxv3ax5q1jhRA9boQ6VIDjvhhYvp6LGAJt0V/SOSyO/sg==" workbookSaltValue="LrY4OZwFEOhRMQ3M5QP3JQ==" workbookSpinCount="100000" lockStructure="1"/>
  <bookViews>
    <workbookView xWindow="-110" yWindow="-110" windowWidth="19420" windowHeight="10420" tabRatio="592" xr2:uid="{00000000-000D-0000-FFFF-FFFF00000000}"/>
  </bookViews>
  <sheets>
    <sheet name="Details" sheetId="1" r:id="rId1"/>
    <sheet name="Disclaimer" sheetId="2" r:id="rId2"/>
    <sheet name="Appendix 1" sheetId="9" r:id="rId3"/>
    <sheet name="Appendix 2" sheetId="10" r:id="rId4"/>
    <sheet name="Appendix 3" sheetId="6" r:id="rId5"/>
    <sheet name="Appendix 4" sheetId="11" state="hidden" r:id="rId6"/>
    <sheet name="Appendix 5" sheetId="15" state="hidden" r:id="rId7"/>
    <sheet name="Appendix 6" sheetId="16" state="hidden" r:id="rId8"/>
    <sheet name="Appendix 7" sheetId="17"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4" hidden="1">'Appendix 3'!$D$4:$G$28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8" i="16" l="1"/>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7" i="16"/>
  <c r="T8" i="17" l="1"/>
  <c r="T9" i="17"/>
  <c r="T10" i="17"/>
  <c r="T11" i="17"/>
  <c r="T12" i="17"/>
  <c r="T13" i="17"/>
  <c r="T14" i="17"/>
  <c r="T15" i="17"/>
  <c r="T16" i="17"/>
  <c r="T17" i="17"/>
  <c r="T18" i="17"/>
  <c r="T19" i="17"/>
  <c r="T20" i="17"/>
  <c r="T21" i="17"/>
  <c r="T22" i="17"/>
  <c r="T23" i="17"/>
  <c r="T24" i="17"/>
  <c r="T25" i="17"/>
  <c r="T26" i="17"/>
  <c r="T27" i="17"/>
  <c r="T28" i="17"/>
  <c r="T29" i="17"/>
  <c r="F30" i="17"/>
  <c r="G30" i="17"/>
  <c r="H30" i="17"/>
  <c r="I30" i="17"/>
  <c r="J30" i="17"/>
  <c r="K30" i="17"/>
  <c r="L30" i="17"/>
  <c r="M30" i="17"/>
  <c r="N30" i="17"/>
  <c r="O30" i="17"/>
  <c r="P30" i="17"/>
  <c r="Q30" i="17"/>
  <c r="R30" i="17"/>
  <c r="E30" i="17"/>
  <c r="S8" i="17"/>
  <c r="S9" i="17"/>
  <c r="S10" i="17"/>
  <c r="S11" i="17"/>
  <c r="S12" i="17"/>
  <c r="S13" i="17"/>
  <c r="S14" i="17"/>
  <c r="S15" i="17"/>
  <c r="S16" i="17"/>
  <c r="S17" i="17"/>
  <c r="S18" i="17"/>
  <c r="S19" i="17"/>
  <c r="S20" i="17"/>
  <c r="S21" i="17"/>
  <c r="S22" i="17"/>
  <c r="S23" i="17"/>
  <c r="S24" i="17"/>
  <c r="S25" i="17"/>
  <c r="S26" i="17"/>
  <c r="S27" i="17"/>
  <c r="S28" i="17"/>
  <c r="S29" i="17"/>
  <c r="T7" i="17"/>
  <c r="S7" i="17"/>
  <c r="T44" i="16"/>
  <c r="S44"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7" i="16"/>
  <c r="F44" i="16"/>
  <c r="G44" i="16"/>
  <c r="H44" i="16"/>
  <c r="I44" i="16"/>
  <c r="J44" i="16"/>
  <c r="K44" i="16"/>
  <c r="L44" i="16"/>
  <c r="M44" i="16"/>
  <c r="N44" i="16"/>
  <c r="O44" i="16"/>
  <c r="P44" i="16"/>
  <c r="Q44" i="16"/>
  <c r="R44" i="16"/>
  <c r="E44" i="16"/>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7" i="11"/>
  <c r="S30" i="17" l="1"/>
  <c r="T30" i="17"/>
  <c r="G30" i="15"/>
  <c r="H30" i="15"/>
  <c r="I30" i="15"/>
  <c r="J30" i="15"/>
  <c r="F30" i="15"/>
  <c r="E30" i="15"/>
  <c r="F44" i="11"/>
  <c r="G44" i="11"/>
  <c r="H44" i="11"/>
  <c r="I44" i="11"/>
  <c r="J44" i="11"/>
  <c r="K44" i="11"/>
  <c r="L44" i="11"/>
  <c r="E44" i="11"/>
  <c r="I8" i="6" l="1"/>
  <c r="I9" i="6"/>
  <c r="I10" i="6"/>
  <c r="I11" i="6"/>
  <c r="I12" i="6"/>
  <c r="I13" i="6"/>
  <c r="I14" i="6"/>
  <c r="I15" i="6"/>
  <c r="I16" i="6"/>
  <c r="I17" i="6"/>
  <c r="I18" i="6"/>
  <c r="I19" i="6"/>
  <c r="I20" i="6"/>
  <c r="I21" i="6"/>
  <c r="I22" i="6"/>
  <c r="I23" i="6"/>
  <c r="I24" i="6"/>
  <c r="I25" i="6"/>
  <c r="I26" i="6"/>
  <c r="I27" i="6"/>
  <c r="I28" i="6"/>
  <c r="I29" i="6"/>
  <c r="I7" i="6"/>
  <c r="H8" i="6"/>
  <c r="H9" i="6"/>
  <c r="H10" i="6"/>
  <c r="H11" i="6"/>
  <c r="H12" i="6"/>
  <c r="H13" i="6"/>
  <c r="H14" i="6"/>
  <c r="H15" i="6"/>
  <c r="H16" i="6"/>
  <c r="H17" i="6"/>
  <c r="H18" i="6"/>
  <c r="H19" i="6"/>
  <c r="H20" i="6"/>
  <c r="H21" i="6"/>
  <c r="H22" i="6"/>
  <c r="H23" i="6"/>
  <c r="H24" i="6"/>
  <c r="H25" i="6"/>
  <c r="H26" i="6"/>
  <c r="H27" i="6"/>
  <c r="H28" i="6"/>
  <c r="H29" i="6"/>
  <c r="H7" i="6"/>
  <c r="G8" i="6"/>
  <c r="G9" i="6"/>
  <c r="G10" i="6"/>
  <c r="G11" i="6"/>
  <c r="G12" i="6"/>
  <c r="G13" i="6"/>
  <c r="G14" i="6"/>
  <c r="G15" i="6"/>
  <c r="G16" i="6"/>
  <c r="G17" i="6"/>
  <c r="G18" i="6"/>
  <c r="G19" i="6"/>
  <c r="G20" i="6"/>
  <c r="G21" i="6"/>
  <c r="G22" i="6"/>
  <c r="G23" i="6"/>
  <c r="G24" i="6"/>
  <c r="G25" i="6"/>
  <c r="G26" i="6"/>
  <c r="G27" i="6"/>
  <c r="G28" i="6"/>
  <c r="G29" i="6"/>
  <c r="G7" i="6"/>
  <c r="F8" i="6"/>
  <c r="F9" i="6"/>
  <c r="F10" i="6"/>
  <c r="F11" i="6"/>
  <c r="F12" i="6"/>
  <c r="F13" i="6"/>
  <c r="F14" i="6"/>
  <c r="F15" i="6"/>
  <c r="F16" i="6"/>
  <c r="F17" i="6"/>
  <c r="F18" i="6"/>
  <c r="F19" i="6"/>
  <c r="F20" i="6"/>
  <c r="F21" i="6"/>
  <c r="F22" i="6"/>
  <c r="F23" i="6"/>
  <c r="F24" i="6"/>
  <c r="F25" i="6"/>
  <c r="F26" i="6"/>
  <c r="F27" i="6"/>
  <c r="F28" i="6"/>
  <c r="F29" i="6"/>
  <c r="F7" i="6"/>
  <c r="E8" i="6"/>
  <c r="E9" i="6"/>
  <c r="E10" i="6"/>
  <c r="E11" i="6"/>
  <c r="E12" i="6"/>
  <c r="E13" i="6"/>
  <c r="E14" i="6"/>
  <c r="E15" i="6"/>
  <c r="E16" i="6"/>
  <c r="E17" i="6"/>
  <c r="E18" i="6"/>
  <c r="E19" i="6"/>
  <c r="E20" i="6"/>
  <c r="E21" i="6"/>
  <c r="E22" i="6"/>
  <c r="E23" i="6"/>
  <c r="E24" i="6"/>
  <c r="E25" i="6"/>
  <c r="E26" i="6"/>
  <c r="E27" i="6"/>
  <c r="E28" i="6"/>
  <c r="E29" i="6"/>
  <c r="E7" i="6"/>
  <c r="J8" i="6"/>
  <c r="J9" i="6"/>
  <c r="J10" i="6"/>
  <c r="J11" i="6"/>
  <c r="J12" i="6"/>
  <c r="J13" i="6"/>
  <c r="J14" i="6"/>
  <c r="J15" i="6"/>
  <c r="J16" i="6"/>
  <c r="J17" i="6"/>
  <c r="J18" i="6"/>
  <c r="J19" i="6"/>
  <c r="J20" i="6"/>
  <c r="J21" i="6"/>
  <c r="J22" i="6"/>
  <c r="J23" i="6"/>
  <c r="J24" i="6"/>
  <c r="J25" i="6"/>
  <c r="J26" i="6"/>
  <c r="J27" i="6"/>
  <c r="J28" i="6"/>
  <c r="J29" i="6"/>
  <c r="J7" i="6"/>
  <c r="D8" i="6"/>
  <c r="D9" i="6"/>
  <c r="D10" i="6"/>
  <c r="D11" i="6"/>
  <c r="D12" i="6"/>
  <c r="D13" i="6"/>
  <c r="D14" i="6"/>
  <c r="D15" i="6"/>
  <c r="D16" i="6"/>
  <c r="D17" i="6"/>
  <c r="D18" i="6"/>
  <c r="D19" i="6"/>
  <c r="D20" i="6"/>
  <c r="D21" i="6"/>
  <c r="D22" i="6"/>
  <c r="D23" i="6"/>
  <c r="D24" i="6"/>
  <c r="D25" i="6"/>
  <c r="D26" i="6"/>
  <c r="D27" i="6"/>
  <c r="D28" i="6"/>
  <c r="D29" i="6"/>
  <c r="D7" i="6"/>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7" i="10"/>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7"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9" i="9"/>
  <c r="B26" i="6"/>
  <c r="B27" i="6" s="1"/>
  <c r="B28" i="6" s="1"/>
  <c r="B29" i="6" s="1"/>
  <c r="B36" i="10"/>
  <c r="B37" i="10" s="1"/>
  <c r="B38" i="10" s="1"/>
  <c r="B39" i="10" s="1"/>
  <c r="B40" i="10" s="1"/>
  <c r="B41" i="10" s="1"/>
  <c r="B42" i="10" s="1"/>
  <c r="B43" i="10" s="1"/>
  <c r="B36" i="9"/>
  <c r="B37" i="9" s="1"/>
  <c r="B38" i="9" s="1"/>
  <c r="B39" i="9" s="1"/>
  <c r="B40" i="9" s="1"/>
  <c r="B41" i="9" s="1"/>
  <c r="B42" i="9" s="1"/>
  <c r="B43" i="9" s="1"/>
  <c r="D8" i="9"/>
  <c r="D7" i="9"/>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K30" i="15" l="1"/>
  <c r="L30" i="15"/>
  <c r="L24" i="9"/>
  <c r="M7" i="9"/>
  <c r="M7" i="6" l="1"/>
  <c r="M8" i="6"/>
  <c r="M9" i="6"/>
  <c r="M10" i="6"/>
  <c r="M11" i="6"/>
  <c r="M12" i="6"/>
  <c r="M13" i="6"/>
  <c r="M14" i="6"/>
  <c r="M15" i="6"/>
  <c r="M16" i="6"/>
  <c r="M17" i="6"/>
  <c r="M18" i="6"/>
  <c r="M19" i="6"/>
  <c r="M20" i="6"/>
  <c r="M21" i="6"/>
  <c r="M22" i="6"/>
  <c r="M23" i="6"/>
  <c r="M24" i="6"/>
  <c r="M25" i="6"/>
  <c r="M26" i="6"/>
  <c r="M27" i="6"/>
  <c r="M28" i="6"/>
  <c r="M29" i="6"/>
  <c r="D30" i="6" l="1"/>
  <c r="B8" i="6" l="1"/>
  <c r="B9" i="6" s="1"/>
  <c r="B10" i="6" s="1"/>
  <c r="B11" i="6" s="1"/>
  <c r="B12" i="6" s="1"/>
  <c r="B13" i="6" s="1"/>
  <c r="B14" i="6" s="1"/>
  <c r="B15" i="6" s="1"/>
  <c r="B16" i="6" s="1"/>
  <c r="B17" i="6" s="1"/>
  <c r="B18" i="6" s="1"/>
  <c r="B19" i="6" s="1"/>
  <c r="B20" i="6" s="1"/>
  <c r="B21" i="6" s="1"/>
  <c r="B22" i="6" s="1"/>
  <c r="B23" i="6" s="1"/>
  <c r="B24" i="6" s="1"/>
  <c r="B25" i="6" s="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K26" i="6" l="1"/>
  <c r="L26" i="6"/>
  <c r="K19" i="6"/>
  <c r="L19" i="6"/>
  <c r="L11" i="6"/>
  <c r="K11" i="6"/>
  <c r="K18" i="6"/>
  <c r="L18" i="6"/>
  <c r="K10" i="6"/>
  <c r="L10" i="6"/>
  <c r="K27" i="6"/>
  <c r="L27" i="6"/>
  <c r="K12" i="6"/>
  <c r="L12" i="6"/>
  <c r="K9" i="6"/>
  <c r="L9" i="6"/>
  <c r="L21" i="6"/>
  <c r="K21" i="6"/>
  <c r="K16" i="6"/>
  <c r="L16" i="6"/>
  <c r="K20" i="6"/>
  <c r="L20" i="6"/>
  <c r="K25" i="6"/>
  <c r="L25" i="6"/>
  <c r="K17" i="6"/>
  <c r="L17" i="6"/>
  <c r="K24" i="6"/>
  <c r="L24" i="6"/>
  <c r="K7" i="6"/>
  <c r="L7" i="6"/>
  <c r="K29" i="6"/>
  <c r="L29" i="6"/>
  <c r="K23" i="6"/>
  <c r="L23" i="6"/>
  <c r="K15" i="6"/>
  <c r="L15" i="6"/>
  <c r="K28" i="6"/>
  <c r="L28" i="6"/>
  <c r="L22" i="6"/>
  <c r="K22" i="6"/>
  <c r="L14" i="6"/>
  <c r="K14" i="6"/>
  <c r="L13" i="6"/>
  <c r="K13"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E32" i="6" l="1"/>
  <c r="D32" i="6"/>
  <c r="I47" i="10" l="1"/>
  <c r="H47" i="10"/>
  <c r="G47" i="10"/>
  <c r="F47" i="10"/>
  <c r="J47" i="10"/>
  <c r="E47" i="10"/>
  <c r="D47" i="10"/>
  <c r="J44" i="10" l="1"/>
  <c r="J49" i="10" s="1"/>
  <c r="K8" i="6"/>
  <c r="L8" i="6" l="1"/>
  <c r="J44" i="9"/>
  <c r="D34" i="6" l="1"/>
  <c r="G30" i="6" l="1"/>
  <c r="F30" i="6"/>
  <c r="E30" i="6"/>
  <c r="E34" i="6" s="1"/>
  <c r="H30" i="6" l="1"/>
  <c r="I30" i="6"/>
  <c r="J30" i="6"/>
  <c r="L30" i="6" l="1"/>
  <c r="K30" i="6"/>
  <c r="M30" i="6"/>
  <c r="L25" i="9" l="1"/>
  <c r="K25" i="10"/>
  <c r="M25" i="9" l="1"/>
  <c r="K25" i="9"/>
  <c r="L25" i="10"/>
  <c r="M25" i="10"/>
  <c r="L16" i="10" l="1"/>
  <c r="L20" i="10"/>
  <c r="L24" i="10"/>
  <c r="L29" i="10"/>
  <c r="L33" i="10"/>
  <c r="M31" i="10" l="1"/>
  <c r="M27" i="10"/>
  <c r="M22" i="10"/>
  <c r="M18" i="10"/>
  <c r="M14" i="10"/>
  <c r="L34" i="10"/>
  <c r="L30" i="10"/>
  <c r="L26" i="10"/>
  <c r="L21" i="10"/>
  <c r="L17" i="10"/>
  <c r="L43" i="10"/>
  <c r="M41" i="10"/>
  <c r="M42" i="10"/>
  <c r="L10" i="10"/>
  <c r="K28" i="10"/>
  <c r="K32" i="10"/>
  <c r="M15" i="10"/>
  <c r="M11" i="10"/>
  <c r="K19" i="10"/>
  <c r="K39" i="10"/>
  <c r="L36" i="10"/>
  <c r="K16" i="10"/>
  <c r="K12" i="10"/>
  <c r="L13" i="10"/>
  <c r="M8" i="10"/>
  <c r="M38" i="10"/>
  <c r="K23" i="10"/>
  <c r="K40" i="10"/>
  <c r="L37" i="10"/>
  <c r="K9" i="10"/>
  <c r="K15" i="10"/>
  <c r="L12" i="10"/>
  <c r="K11" i="10"/>
  <c r="K42" i="10"/>
  <c r="L40" i="10"/>
  <c r="L9" i="10"/>
  <c r="K8" i="10"/>
  <c r="G44" i="10"/>
  <c r="M7" i="10"/>
  <c r="M39" i="10"/>
  <c r="K36" i="10"/>
  <c r="M32" i="10"/>
  <c r="M28" i="10"/>
  <c r="K20" i="10"/>
  <c r="F44" i="10"/>
  <c r="F49" i="10" s="1"/>
  <c r="K29" i="10"/>
  <c r="K24" i="10"/>
  <c r="K43" i="10"/>
  <c r="K34" i="10"/>
  <c r="L31" i="10"/>
  <c r="K30" i="10"/>
  <c r="L27" i="10"/>
  <c r="K26" i="10"/>
  <c r="M24" i="10"/>
  <c r="L22" i="10"/>
  <c r="K21" i="10"/>
  <c r="M20" i="10"/>
  <c r="L18" i="10"/>
  <c r="K17" i="10"/>
  <c r="M16" i="10"/>
  <c r="L14" i="10"/>
  <c r="K13" i="10"/>
  <c r="M12" i="10"/>
  <c r="K33" i="10"/>
  <c r="L41" i="10"/>
  <c r="L38" i="10"/>
  <c r="K37" i="10"/>
  <c r="M36" i="10"/>
  <c r="M33" i="10"/>
  <c r="M29" i="10"/>
  <c r="M40" i="10"/>
  <c r="K10" i="10"/>
  <c r="M9" i="10"/>
  <c r="I44" i="10"/>
  <c r="L7" i="10"/>
  <c r="E44" i="10"/>
  <c r="E49" i="10" s="1"/>
  <c r="M23" i="10"/>
  <c r="M43" i="10"/>
  <c r="M37" i="10"/>
  <c r="M34" i="10"/>
  <c r="M30" i="10"/>
  <c r="L28" i="10"/>
  <c r="K27" i="10"/>
  <c r="M26" i="10"/>
  <c r="L23" i="10"/>
  <c r="K22" i="10"/>
  <c r="M21" i="10"/>
  <c r="L19" i="10"/>
  <c r="K18" i="10"/>
  <c r="M17" i="10"/>
  <c r="L15" i="10"/>
  <c r="K14" i="10"/>
  <c r="M13" i="10"/>
  <c r="L11" i="10"/>
  <c r="M19" i="10"/>
  <c r="K41" i="10"/>
  <c r="L39" i="10"/>
  <c r="K38" i="10"/>
  <c r="K35" i="10"/>
  <c r="L32" i="10"/>
  <c r="K31" i="10"/>
  <c r="L42" i="10"/>
  <c r="M10" i="10"/>
  <c r="L8" i="10"/>
  <c r="K7" i="10"/>
  <c r="D44" i="10"/>
  <c r="D49" i="10" s="1"/>
  <c r="I49" i="10" l="1"/>
  <c r="G49" i="10"/>
  <c r="L35" i="10"/>
  <c r="M35" i="10"/>
  <c r="H44" i="10"/>
  <c r="H49" i="10" l="1"/>
  <c r="K44" i="10"/>
  <c r="M44" i="10"/>
  <c r="L44" i="10"/>
  <c r="M43" i="9" l="1"/>
  <c r="K42" i="9"/>
  <c r="M39" i="9"/>
  <c r="K38" i="9"/>
  <c r="K35" i="9"/>
  <c r="M32" i="9"/>
  <c r="M28" i="9"/>
  <c r="M23" i="9"/>
  <c r="M19" i="9"/>
  <c r="M15" i="9"/>
  <c r="M11" i="9"/>
  <c r="M37" i="9" l="1"/>
  <c r="M41" i="9"/>
  <c r="K40" i="9"/>
  <c r="L13" i="9"/>
  <c r="L17" i="9"/>
  <c r="L21" i="9"/>
  <c r="L26" i="9"/>
  <c r="L30" i="9"/>
  <c r="L34" i="9"/>
  <c r="L9" i="9"/>
  <c r="K8" i="9"/>
  <c r="K12" i="9"/>
  <c r="K16" i="9"/>
  <c r="K20" i="9"/>
  <c r="K24" i="9"/>
  <c r="K29" i="9"/>
  <c r="K33" i="9"/>
  <c r="K36" i="9"/>
  <c r="K43" i="9"/>
  <c r="M10" i="9"/>
  <c r="M14" i="9"/>
  <c r="M18" i="9"/>
  <c r="M22" i="9"/>
  <c r="M27" i="9"/>
  <c r="M31" i="9"/>
  <c r="L43" i="9"/>
  <c r="M9" i="9"/>
  <c r="L11" i="9"/>
  <c r="M13" i="9"/>
  <c r="M21" i="9"/>
  <c r="M26" i="9"/>
  <c r="F44" i="9"/>
  <c r="K9" i="9"/>
  <c r="L10" i="9"/>
  <c r="M12" i="9"/>
  <c r="L14" i="9"/>
  <c r="M16" i="9"/>
  <c r="K21" i="9"/>
  <c r="L22" i="9"/>
  <c r="K26" i="9"/>
  <c r="L27" i="9"/>
  <c r="M29" i="9"/>
  <c r="K30" i="9"/>
  <c r="L31" i="9"/>
  <c r="M33" i="9"/>
  <c r="K34" i="9"/>
  <c r="L35" i="9"/>
  <c r="M36" i="9"/>
  <c r="K37" i="9"/>
  <c r="L38" i="9"/>
  <c r="M40" i="9"/>
  <c r="K41" i="9"/>
  <c r="L42" i="9"/>
  <c r="M8" i="9"/>
  <c r="K13" i="9"/>
  <c r="K17" i="9"/>
  <c r="L18" i="9"/>
  <c r="M20" i="9"/>
  <c r="M24" i="9"/>
  <c r="G44" i="9"/>
  <c r="L37" i="9"/>
  <c r="L41" i="9"/>
  <c r="D44" i="9"/>
  <c r="K7" i="9"/>
  <c r="H44" i="9"/>
  <c r="K11" i="9"/>
  <c r="L12" i="9"/>
  <c r="L16" i="9"/>
  <c r="L20" i="9"/>
  <c r="K23" i="9"/>
  <c r="K28" i="9"/>
  <c r="L29" i="9"/>
  <c r="K32" i="9"/>
  <c r="L33" i="9"/>
  <c r="M35" i="9"/>
  <c r="L36" i="9"/>
  <c r="M38" i="9"/>
  <c r="K39" i="9"/>
  <c r="L40" i="9"/>
  <c r="M42" i="9"/>
  <c r="L8" i="9"/>
  <c r="K15" i="9"/>
  <c r="K19" i="9"/>
  <c r="E44" i="9"/>
  <c r="L7" i="9"/>
  <c r="I44" i="9"/>
  <c r="K10" i="9"/>
  <c r="K14" i="9"/>
  <c r="L15" i="9"/>
  <c r="M17" i="9"/>
  <c r="K18" i="9"/>
  <c r="L19" i="9"/>
  <c r="K22" i="9"/>
  <c r="L23" i="9"/>
  <c r="K27" i="9"/>
  <c r="L28" i="9"/>
  <c r="M30" i="9"/>
  <c r="K31" i="9"/>
  <c r="L32" i="9"/>
  <c r="M34" i="9"/>
  <c r="L39" i="9"/>
  <c r="L44" i="9" l="1"/>
  <c r="K44" i="9"/>
  <c r="M44" i="9"/>
</calcChain>
</file>

<file path=xl/sharedStrings.xml><?xml version="1.0" encoding="utf-8"?>
<sst xmlns="http://schemas.openxmlformats.org/spreadsheetml/2006/main" count="399" uniqueCount="117">
  <si>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</si>
  <si>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</si>
  <si>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</si>
  <si>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</si>
  <si>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</si>
  <si>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</si>
  <si>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</si>
  <si>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</si>
  <si>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</si>
  <si>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</si>
  <si>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</si>
  <si>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</si>
  <si>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</si>
  <si>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</si>
  <si>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</si>
  <si>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</si>
  <si>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</si>
  <si>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</si>
  <si>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</si>
  <si>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</si>
  <si>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</si>
  <si>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</si>
  <si>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</si>
  <si>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</si>
  <si>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</si>
  <si>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</si>
  <si>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</si>
  <si>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</si>
  <si>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</si>
  <si>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</si>
  <si>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</si>
  <si>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</si>
  <si>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</si>
  <si>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</si>
  <si>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</si>
  <si>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</si>
  <si>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</si>
  <si>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</si>
  <si>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</si>
  <si>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</si>
  <si>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</si>
  <si>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</si>
  <si>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</si>
  <si>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</si>
  <si>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</si>
  <si>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</si>
  <si>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</si>
  <si>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</si>
  <si>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</si>
  <si>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</si>
  <si>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</si>
  <si>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</si>
  <si>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</si>
  <si>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</si>
  <si>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</si>
  <si>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</si>
  <si>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</si>
  <si>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</si>
  <si>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</si>
  <si>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</si>
  <si>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</si>
  <si>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</si>
  <si>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</si>
  <si>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</si>
  <si>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</si>
  <si>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</si>
  <si>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</si>
  <si>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</si>
  <si>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</si>
  <si>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</si>
  <si>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</si>
  <si>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</si>
  <si>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</si>
  <si>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</si>
  <si>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</si>
  <si>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</si>
  <si>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</si>
  <si>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</si>
  <si>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</si>
  <si>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</si>
  <si>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</si>
  <si>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</si>
  <si>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</si>
  <si>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</si>
  <si>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</si>
  <si>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 xml:space="preserve"> </t>
  </si>
  <si>
    <t>Number</t>
  </si>
  <si>
    <t>Amount</t>
  </si>
  <si>
    <t xml:space="preserve">TOTAL
</t>
  </si>
  <si>
    <t xml:space="preserve">Industry
</t>
  </si>
  <si>
    <t>No.</t>
  </si>
  <si>
    <t>KES</t>
  </si>
  <si>
    <t>One</t>
  </si>
  <si>
    <t>31st March, 2022</t>
  </si>
  <si>
    <t>Appendix 1: Analysis of liability claims movement (numbers) under general insurance business for the quarter ended 31st March 2022</t>
  </si>
  <si>
    <t>Appendix 2: Analysis of non-liability claims movement (numbers) under general insurance business for the quarter ended 31st March 2022</t>
  </si>
  <si>
    <t>Appendix 3: Analysis of  long-term insurance business claims movement (numbers) for the quarter ended 31st March 2022</t>
  </si>
  <si>
    <t>Appendix 4: Analysis of general insurance business declined claims (numbers and amount) for the quarter ended 31st March 2022</t>
  </si>
  <si>
    <t>Appendix 5: Analysis of long-term insurance business declined claims (numbers and amount) for the quarter ended 31st March 2022</t>
  </si>
  <si>
    <t xml:space="preserve"> Q1 Total</t>
  </si>
  <si>
    <t>Q4 2021</t>
  </si>
  <si>
    <t xml:space="preserve">Q1 2022
(4/(4+5+6+7))
</t>
  </si>
  <si>
    <t>Q1 2022
(4/(4+5+6+7))</t>
  </si>
  <si>
    <t>January</t>
  </si>
  <si>
    <t>February</t>
  </si>
  <si>
    <t>March</t>
  </si>
  <si>
    <t>Failure to provide relevant documentations</t>
  </si>
  <si>
    <t>Unpaid premiums</t>
  </si>
  <si>
    <t>Loss not covered within the policy</t>
  </si>
  <si>
    <t>Non-disclosure of relavant information</t>
  </si>
  <si>
    <t>Time barred</t>
  </si>
  <si>
    <t>Lapsed policy</t>
  </si>
  <si>
    <t>Others</t>
  </si>
  <si>
    <t>Appendix 6: Analysis of reasons for declined claims under general insurance business for the quarter ended 31st March 2022</t>
  </si>
  <si>
    <t>Total</t>
  </si>
  <si>
    <t>Appendix 7: Analysis of reasons for declined claims under long-term insurance business for the quarter ended 31st March 2022</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</si>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</sst>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_(* \(\ #,##0.00\ \);_(* &quot;-&quot;??_);_(\ @_ \)"/>
    <numFmt numFmtId="165" formatCode="_(* #,##0_);_(* \(#,##0\);_(* &quot;-&quot;??_);_(@_)"/>
    <numFmt numFmtId="166" formatCode="_(* #,##0.0_);_(* \(#,##0.0\);_(* &quot;-&quot;??_);_(@_)"/>
    <numFmt numFmtId="167" formatCode="0.0"/>
    <numFmt numFmtId="168" formatCode="_(* #,##0.0_);_(* \(#,##0.0\);_(* &quot;-&quot;?_);_(@_)"/>
  </numFmts>
  <fonts count="18"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amily val="2"/>
    </font>
    <font>
      <b/>
      <sz val="11"/>
      <color theme="1"/>
      <name val="Calibri"/>
      <family val="2"/>
      <scheme val="minor"/>
    </font>
    <font>
      <b/>
      <sz val="12"/>
      <color rgb="FF000000"/>
      <name val="Bookman Old Style"/>
      <family val="1"/>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7">
    <xf numFmtId="0" fontId="0" fillId="0" borderId="0"/>
    <xf numFmtId="0" fontId="8" fillId="0" borderId="0"/>
    <xf numFmtId="164" fontId="8" fillId="0" borderId="0" applyFont="0" applyFill="0" applyBorder="0" applyAlignment="0" applyProtection="0"/>
    <xf numFmtId="0" fontId="12" fillId="0" borderId="0"/>
    <xf numFmtId="43" fontId="12" fillId="0" borderId="0" applyFont="0" applyFill="0" applyBorder="0" applyAlignment="0" applyProtection="0"/>
    <xf numFmtId="0" fontId="14" fillId="0" borderId="0"/>
    <xf numFmtId="9" fontId="8" fillId="0" borderId="0" applyFont="0" applyFill="0" applyBorder="0" applyAlignment="0" applyProtection="0"/>
  </cellStyleXfs>
  <cellXfs count="187">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5" fontId="9" fillId="3" borderId="17" xfId="2" applyNumberFormat="1" applyFont="1" applyFill="1" applyBorder="1" applyAlignment="1">
      <alignment horizontal="left"/>
    </xf>
    <xf numFmtId="166" fontId="9" fillId="3" borderId="18" xfId="2" applyNumberFormat="1" applyFont="1" applyFill="1" applyBorder="1" applyAlignment="1">
      <alignment horizontal="right" wrapText="1"/>
    </xf>
    <xf numFmtId="0" fontId="5" fillId="4" borderId="31" xfId="1" applyFont="1" applyFill="1" applyBorder="1" applyAlignment="1">
      <alignment horizontal="center" vertical="center" wrapText="1"/>
    </xf>
    <xf numFmtId="0" fontId="12" fillId="0" borderId="0" xfId="3"/>
    <xf numFmtId="167" fontId="12" fillId="0" borderId="0" xfId="3" applyNumberFormat="1"/>
    <xf numFmtId="165" fontId="12" fillId="0" borderId="0" xfId="3" applyNumberFormat="1"/>
    <xf numFmtId="165" fontId="5" fillId="0" borderId="15" xfId="2" applyNumberFormat="1" applyFont="1" applyFill="1" applyBorder="1"/>
    <xf numFmtId="166" fontId="10" fillId="0" borderId="14" xfId="2" applyNumberFormat="1" applyFont="1" applyFill="1" applyBorder="1" applyAlignment="1">
      <alignment horizontal="right" wrapText="1"/>
    </xf>
    <xf numFmtId="165" fontId="9" fillId="3" borderId="16" xfId="2" applyNumberFormat="1" applyFont="1" applyFill="1" applyBorder="1"/>
    <xf numFmtId="166" fontId="9" fillId="3" borderId="33" xfId="2" applyNumberFormat="1" applyFont="1" applyFill="1" applyBorder="1" applyAlignment="1">
      <alignment horizontal="right" wrapText="1"/>
    </xf>
    <xf numFmtId="0" fontId="5" fillId="4" borderId="34" xfId="1" applyFont="1" applyFill="1" applyBorder="1" applyAlignment="1">
      <alignment horizontal="center" vertical="center" wrapText="1"/>
    </xf>
    <xf numFmtId="165" fontId="5" fillId="0" borderId="13" xfId="2" applyNumberFormat="1" applyFont="1" applyFill="1" applyBorder="1"/>
    <xf numFmtId="166" fontId="10" fillId="0" borderId="32" xfId="2" applyNumberFormat="1" applyFont="1" applyFill="1" applyBorder="1" applyAlignment="1">
      <alignment horizontal="right" wrapText="1"/>
    </xf>
    <xf numFmtId="0" fontId="12" fillId="0" borderId="0" xfId="3" applyFill="1"/>
    <xf numFmtId="165" fontId="12" fillId="0" borderId="0" xfId="3" applyNumberFormat="1" applyFill="1"/>
    <xf numFmtId="165" fontId="10" fillId="0" borderId="14" xfId="4" applyNumberFormat="1" applyFont="1" applyFill="1" applyBorder="1" applyAlignment="1">
      <alignment horizontal="right" wrapText="1"/>
    </xf>
    <xf numFmtId="165" fontId="10" fillId="0" borderId="39" xfId="2" applyNumberFormat="1" applyFont="1" applyFill="1" applyBorder="1"/>
    <xf numFmtId="165" fontId="11" fillId="3" borderId="40" xfId="2" applyNumberFormat="1" applyFont="1" applyFill="1" applyBorder="1"/>
    <xf numFmtId="165" fontId="9" fillId="3" borderId="16" xfId="2" applyNumberFormat="1" applyFont="1" applyFill="1" applyBorder="1" applyAlignment="1">
      <alignment horizontal="left"/>
    </xf>
    <xf numFmtId="166" fontId="10" fillId="0" borderId="14" xfId="4" applyNumberFormat="1" applyFont="1" applyFill="1" applyBorder="1" applyAlignment="1">
      <alignment horizontal="right" wrapText="1"/>
    </xf>
    <xf numFmtId="165" fontId="9" fillId="3" borderId="17" xfId="4" applyNumberFormat="1" applyFont="1" applyFill="1" applyBorder="1" applyAlignment="1">
      <alignment horizontal="right" wrapText="1"/>
    </xf>
    <xf numFmtId="165" fontId="5" fillId="4" borderId="36" xfId="4" applyNumberFormat="1" applyFont="1" applyFill="1" applyBorder="1" applyAlignment="1">
      <alignment horizontal="center" vertical="center" wrapText="1"/>
    </xf>
    <xf numFmtId="165" fontId="5" fillId="4" borderId="36" xfId="4" applyNumberFormat="1" applyFont="1" applyFill="1" applyBorder="1" applyAlignment="1">
      <alignment horizontal="left" vertical="top" wrapText="1"/>
    </xf>
    <xf numFmtId="0" fontId="5" fillId="4" borderId="44" xfId="1" applyFont="1" applyFill="1" applyBorder="1" applyAlignment="1">
      <alignment horizontal="center" vertical="center" wrapText="1"/>
    </xf>
    <xf numFmtId="165" fontId="9" fillId="3" borderId="18" xfId="2" applyNumberFormat="1" applyFont="1" applyFill="1" applyBorder="1" applyAlignment="1">
      <alignment horizontal="left"/>
    </xf>
    <xf numFmtId="165" fontId="5" fillId="4" borderId="9" xfId="4" applyNumberFormat="1" applyFont="1" applyFill="1" applyBorder="1" applyAlignment="1">
      <alignment horizontal="center" vertical="center" wrapText="1"/>
    </xf>
    <xf numFmtId="165" fontId="5" fillId="4" borderId="46" xfId="4" applyNumberFormat="1" applyFont="1" applyFill="1" applyBorder="1" applyAlignment="1">
      <alignment horizontal="left" vertical="top" wrapText="1"/>
    </xf>
    <xf numFmtId="166" fontId="10" fillId="0" borderId="32" xfId="2" applyNumberFormat="1" applyFont="1" applyFill="1" applyBorder="1" applyAlignment="1">
      <alignment horizontal="left"/>
    </xf>
    <xf numFmtId="165" fontId="10" fillId="0" borderId="38" xfId="2" applyNumberFormat="1" applyFont="1" applyFill="1" applyBorder="1"/>
    <xf numFmtId="165" fontId="5" fillId="4" borderId="47" xfId="4" applyNumberFormat="1" applyFont="1" applyFill="1" applyBorder="1" applyAlignment="1">
      <alignment horizontal="center" vertical="center" wrapText="1"/>
    </xf>
    <xf numFmtId="165" fontId="5" fillId="4" borderId="48" xfId="4" applyNumberFormat="1" applyFont="1" applyFill="1" applyBorder="1" applyAlignment="1">
      <alignment horizontal="center" vertical="center" wrapText="1"/>
    </xf>
    <xf numFmtId="0" fontId="0" fillId="0" borderId="0" xfId="3" applyFont="1"/>
    <xf numFmtId="43" fontId="9" fillId="3" borderId="17" xfId="4" applyNumberFormat="1" applyFont="1" applyFill="1" applyBorder="1" applyAlignment="1">
      <alignment horizontal="right" wrapText="1"/>
    </xf>
    <xf numFmtId="166" fontId="12" fillId="0" borderId="0" xfId="3" applyNumberFormat="1"/>
    <xf numFmtId="43" fontId="9" fillId="3" borderId="17" xfId="2" applyNumberFormat="1" applyFont="1" applyFill="1" applyBorder="1" applyAlignment="1">
      <alignment horizontal="right" wrapText="1"/>
    </xf>
    <xf numFmtId="2" fontId="12" fillId="0" borderId="0" xfId="3" applyNumberFormat="1"/>
    <xf numFmtId="166" fontId="10" fillId="0" borderId="30" xfId="2" applyNumberFormat="1" applyFont="1" applyFill="1" applyBorder="1" applyAlignment="1">
      <alignment horizontal="right" wrapText="1"/>
    </xf>
    <xf numFmtId="2" fontId="13" fillId="0" borderId="0" xfId="0" applyNumberFormat="1" applyFont="1"/>
    <xf numFmtId="167" fontId="10" fillId="0" borderId="14" xfId="2" applyNumberFormat="1" applyFont="1" applyFill="1" applyBorder="1" applyAlignment="1">
      <alignment horizontal="right" wrapText="1"/>
    </xf>
    <xf numFmtId="165" fontId="12" fillId="0" borderId="0" xfId="4" applyNumberFormat="1"/>
    <xf numFmtId="165" fontId="5" fillId="0" borderId="38" xfId="2" applyNumberFormat="1" applyFont="1" applyFill="1" applyBorder="1"/>
    <xf numFmtId="165" fontId="5" fillId="0" borderId="39" xfId="2" applyNumberFormat="1" applyFont="1" applyFill="1" applyBorder="1"/>
    <xf numFmtId="165" fontId="9" fillId="3" borderId="40" xfId="2" applyNumberFormat="1" applyFont="1" applyFill="1" applyBorder="1"/>
    <xf numFmtId="43" fontId="10" fillId="0" borderId="49" xfId="2" applyNumberFormat="1" applyFont="1" applyFill="1" applyBorder="1" applyAlignment="1">
      <alignment horizontal="left"/>
    </xf>
    <xf numFmtId="166" fontId="10" fillId="0" borderId="50" xfId="2" applyNumberFormat="1" applyFont="1" applyFill="1" applyBorder="1" applyAlignment="1">
      <alignment horizontal="right" wrapText="1"/>
    </xf>
    <xf numFmtId="167" fontId="10" fillId="0" borderId="50" xfId="2" applyNumberFormat="1" applyFont="1" applyFill="1" applyBorder="1" applyAlignment="1">
      <alignment horizontal="right" wrapText="1"/>
    </xf>
    <xf numFmtId="166" fontId="10" fillId="0" borderId="37" xfId="2" applyNumberFormat="1" applyFont="1" applyFill="1" applyBorder="1" applyAlignment="1">
      <alignment horizontal="right" wrapText="1"/>
    </xf>
    <xf numFmtId="43" fontId="10" fillId="0" borderId="39" xfId="2" applyNumberFormat="1" applyFont="1" applyFill="1" applyBorder="1" applyAlignment="1">
      <alignment horizontal="left"/>
    </xf>
    <xf numFmtId="43" fontId="11" fillId="0" borderId="39" xfId="2" applyNumberFormat="1" applyFont="1" applyFill="1" applyBorder="1" applyAlignment="1">
      <alignment horizontal="left"/>
    </xf>
    <xf numFmtId="165" fontId="9" fillId="3" borderId="40" xfId="2" applyNumberFormat="1" applyFont="1" applyFill="1" applyBorder="1" applyAlignment="1">
      <alignment horizontal="left"/>
    </xf>
    <xf numFmtId="168" fontId="12" fillId="0" borderId="0" xfId="3" applyNumberFormat="1"/>
    <xf numFmtId="166" fontId="10" fillId="0" borderId="32" xfId="2" applyNumberFormat="1" applyFont="1" applyFill="1" applyBorder="1" applyAlignment="1">
      <alignment horizontal="right"/>
    </xf>
    <xf numFmtId="43" fontId="10" fillId="0" borderId="14" xfId="4" applyFont="1" applyFill="1" applyBorder="1" applyAlignment="1">
      <alignment horizontal="right" wrapText="1"/>
    </xf>
    <xf numFmtId="43" fontId="12" fillId="0" borderId="0" xfId="3" applyNumberFormat="1"/>
    <xf numFmtId="0" fontId="15" fillId="0" borderId="0" xfId="0" applyFont="1"/>
    <xf numFmtId="0" fontId="5" fillId="4" borderId="51" xfId="0" applyFont="1" applyFill="1" applyBorder="1"/>
    <xf numFmtId="165" fontId="10" fillId="0" borderId="51" xfId="4" applyNumberFormat="1" applyFont="1" applyBorder="1"/>
    <xf numFmtId="0" fontId="5" fillId="0" borderId="15" xfId="0" applyFont="1" applyBorder="1"/>
    <xf numFmtId="0" fontId="5" fillId="3" borderId="16" xfId="0" applyFont="1" applyFill="1" applyBorder="1"/>
    <xf numFmtId="0" fontId="5" fillId="3" borderId="17" xfId="0" applyFont="1" applyFill="1" applyBorder="1" applyAlignment="1"/>
    <xf numFmtId="165" fontId="5" fillId="3" borderId="17" xfId="4" applyNumberFormat="1" applyFont="1" applyFill="1" applyBorder="1"/>
    <xf numFmtId="0" fontId="5" fillId="4" borderId="51" xfId="0" applyFont="1" applyFill="1" applyBorder="1" applyAlignment="1">
      <alignment horizontal="center"/>
    </xf>
    <xf numFmtId="0" fontId="5" fillId="3" borderId="17" xfId="0" applyFont="1" applyFill="1" applyBorder="1" applyAlignment="1">
      <alignment horizontal="left" vertical="center"/>
    </xf>
    <xf numFmtId="0" fontId="10" fillId="0" borderId="55" xfId="0" applyFont="1" applyBorder="1"/>
    <xf numFmtId="0" fontId="10" fillId="3" borderId="35" xfId="0" applyFont="1" applyFill="1" applyBorder="1"/>
    <xf numFmtId="0" fontId="5" fillId="0" borderId="59" xfId="0" applyFont="1" applyBorder="1"/>
    <xf numFmtId="0" fontId="5" fillId="0" borderId="13" xfId="0" applyFont="1" applyBorder="1"/>
    <xf numFmtId="43" fontId="10" fillId="0" borderId="38" xfId="2" applyNumberFormat="1" applyFont="1" applyFill="1" applyBorder="1" applyAlignment="1">
      <alignment horizontal="left"/>
    </xf>
    <xf numFmtId="165" fontId="10" fillId="0" borderId="14" xfId="4" applyNumberFormat="1" applyFont="1" applyBorder="1"/>
    <xf numFmtId="165" fontId="10" fillId="0" borderId="14" xfId="0" applyNumberFormat="1" applyFont="1" applyBorder="1"/>
    <xf numFmtId="0" fontId="5" fillId="0" borderId="58" xfId="0" applyFont="1" applyBorder="1"/>
    <xf numFmtId="0" fontId="10" fillId="0" borderId="57" xfId="0" applyFont="1" applyBorder="1"/>
    <xf numFmtId="0" fontId="5" fillId="4" borderId="17" xfId="0" applyFont="1" applyFill="1" applyBorder="1" applyAlignment="1">
      <alignment horizontal="center"/>
    </xf>
    <xf numFmtId="0" fontId="5" fillId="4" borderId="48" xfId="0" applyFont="1" applyFill="1" applyBorder="1"/>
    <xf numFmtId="0" fontId="5" fillId="4" borderId="48" xfId="0" applyFont="1" applyFill="1" applyBorder="1" applyAlignment="1">
      <alignment horizontal="center" vertical="center"/>
    </xf>
    <xf numFmtId="0" fontId="5" fillId="4" borderId="48" xfId="0" applyFont="1" applyFill="1" applyBorder="1" applyAlignment="1">
      <alignment horizontal="center"/>
    </xf>
    <xf numFmtId="0" fontId="5" fillId="4" borderId="47" xfId="0" applyFont="1" applyFill="1" applyBorder="1" applyAlignment="1">
      <alignment horizontal="center"/>
    </xf>
    <xf numFmtId="165" fontId="5" fillId="4" borderId="60" xfId="4" applyNumberFormat="1" applyFont="1" applyFill="1" applyBorder="1" applyAlignment="1">
      <alignment horizontal="left" vertical="top" wrapText="1"/>
    </xf>
    <xf numFmtId="165" fontId="5" fillId="4" borderId="8" xfId="4" applyNumberFormat="1" applyFont="1" applyFill="1" applyBorder="1" applyAlignment="1">
      <alignment horizontal="left" vertical="top" wrapText="1"/>
    </xf>
    <xf numFmtId="165" fontId="10" fillId="0" borderId="57" xfId="4" applyNumberFormat="1" applyFont="1" applyFill="1" applyBorder="1" applyAlignment="1">
      <alignment horizontal="right" wrapText="1"/>
    </xf>
    <xf numFmtId="43" fontId="10" fillId="0" borderId="50" xfId="2" applyNumberFormat="1" applyFont="1" applyFill="1" applyBorder="1" applyAlignment="1">
      <alignment horizontal="left"/>
    </xf>
    <xf numFmtId="43" fontId="10" fillId="0" borderId="51" xfId="2" applyNumberFormat="1" applyFont="1" applyFill="1" applyBorder="1" applyAlignment="1">
      <alignment horizontal="left"/>
    </xf>
    <xf numFmtId="43" fontId="11" fillId="0" borderId="51" xfId="2" applyNumberFormat="1" applyFont="1" applyFill="1" applyBorder="1" applyAlignment="1">
      <alignment horizontal="left"/>
    </xf>
    <xf numFmtId="165" fontId="10" fillId="0" borderId="14" xfId="2" applyNumberFormat="1" applyFont="1" applyFill="1" applyBorder="1"/>
    <xf numFmtId="165" fontId="10" fillId="0" borderId="51" xfId="2" applyNumberFormat="1" applyFont="1" applyFill="1" applyBorder="1"/>
    <xf numFmtId="165" fontId="11" fillId="0" borderId="51" xfId="2" applyNumberFormat="1" applyFont="1" applyFill="1" applyBorder="1"/>
    <xf numFmtId="166" fontId="9" fillId="3" borderId="61" xfId="4" applyNumberFormat="1" applyFont="1" applyFill="1" applyBorder="1" applyAlignment="1">
      <alignment horizontal="right" wrapText="1"/>
    </xf>
    <xf numFmtId="166" fontId="10" fillId="0" borderId="50" xfId="4" applyNumberFormat="1" applyFont="1" applyFill="1" applyBorder="1" applyAlignment="1">
      <alignment horizontal="right" wrapText="1"/>
    </xf>
    <xf numFmtId="166" fontId="9" fillId="3" borderId="17" xfId="4" applyNumberFormat="1" applyFont="1" applyFill="1" applyBorder="1" applyAlignment="1">
      <alignment horizontal="right" wrapText="1"/>
    </xf>
    <xf numFmtId="0" fontId="9" fillId="0" borderId="0" xfId="1" applyFont="1" applyFill="1" applyBorder="1" applyAlignment="1"/>
    <xf numFmtId="0" fontId="0" fillId="0" borderId="0" xfId="0" applyFill="1"/>
    <xf numFmtId="165" fontId="0" fillId="0" borderId="0" xfId="0" applyNumberFormat="1"/>
    <xf numFmtId="165" fontId="16" fillId="4" borderId="55" xfId="4" applyNumberFormat="1" applyFont="1" applyFill="1" applyBorder="1" applyAlignment="1">
      <alignment horizontal="center" wrapText="1"/>
    </xf>
    <xf numFmtId="165" fontId="16" fillId="4" borderId="51" xfId="4" applyNumberFormat="1" applyFont="1" applyFill="1" applyBorder="1" applyAlignment="1">
      <alignment horizontal="center" wrapText="1"/>
    </xf>
    <xf numFmtId="165" fontId="10" fillId="2" borderId="51" xfId="4" applyNumberFormat="1" applyFont="1" applyFill="1" applyBorder="1"/>
    <xf numFmtId="1" fontId="10" fillId="0" borderId="51" xfId="0" applyNumberFormat="1" applyFont="1" applyBorder="1" applyAlignment="1">
      <alignment horizontal="center"/>
    </xf>
    <xf numFmtId="165" fontId="5" fillId="0" borderId="51" xfId="4" applyNumberFormat="1" applyFont="1" applyBorder="1"/>
    <xf numFmtId="165" fontId="5" fillId="3" borderId="51" xfId="4" applyNumberFormat="1" applyFont="1" applyFill="1" applyBorder="1"/>
    <xf numFmtId="0" fontId="17" fillId="3" borderId="51" xfId="0" applyFont="1" applyFill="1" applyBorder="1"/>
    <xf numFmtId="165" fontId="5" fillId="3" borderId="51" xfId="0" applyNumberFormat="1" applyFont="1" applyFill="1" applyBorder="1"/>
    <xf numFmtId="165" fontId="10" fillId="0" borderId="51" xfId="0" applyNumberFormat="1" applyFont="1" applyBorder="1"/>
    <xf numFmtId="165" fontId="5" fillId="0" borderId="14" xfId="4" applyNumberFormat="1" applyFont="1" applyBorder="1"/>
    <xf numFmtId="165" fontId="10" fillId="2" borderId="14" xfId="4" applyNumberFormat="1" applyFont="1" applyFill="1" applyBorder="1"/>
    <xf numFmtId="0" fontId="5" fillId="4" borderId="64" xfId="0" applyFont="1" applyFill="1" applyBorder="1"/>
    <xf numFmtId="165" fontId="16" fillId="4" borderId="65" xfId="4" applyNumberFormat="1" applyFont="1" applyFill="1" applyBorder="1" applyAlignment="1">
      <alignment horizontal="center" wrapText="1"/>
    </xf>
    <xf numFmtId="165" fontId="16" fillId="4" borderId="17" xfId="4" applyNumberFormat="1" applyFont="1" applyFill="1" applyBorder="1" applyAlignment="1">
      <alignment horizontal="center" wrapText="1"/>
    </xf>
    <xf numFmtId="0" fontId="5" fillId="4" borderId="17" xfId="0" applyFont="1" applyFill="1" applyBorder="1"/>
    <xf numFmtId="0" fontId="5" fillId="4" borderId="33" xfId="0" applyFont="1" applyFill="1" applyBorder="1"/>
    <xf numFmtId="0" fontId="5" fillId="4" borderId="31" xfId="0" applyFont="1" applyFill="1" applyBorder="1" applyAlignment="1">
      <alignment horizontal="center"/>
    </xf>
    <xf numFmtId="0" fontId="5" fillId="4" borderId="33" xfId="0" applyFont="1" applyFill="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9"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5" fillId="4" borderId="41"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7" xfId="1" applyFont="1" applyFill="1" applyBorder="1" applyAlignment="1">
      <alignment horizontal="center" vertical="center" wrapText="1"/>
    </xf>
    <xf numFmtId="0" fontId="5" fillId="4" borderId="35" xfId="1" applyFont="1" applyFill="1" applyBorder="1" applyAlignment="1">
      <alignment horizontal="center" vertical="center" wrapText="1"/>
    </xf>
    <xf numFmtId="0" fontId="5" fillId="4" borderId="42"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50" xfId="0" applyFont="1" applyFill="1" applyBorder="1" applyAlignment="1">
      <alignment horizontal="center"/>
    </xf>
    <xf numFmtId="0" fontId="5" fillId="4" borderId="56" xfId="1"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63" xfId="0" applyFont="1" applyFill="1" applyBorder="1" applyAlignment="1">
      <alignment horizontal="center"/>
    </xf>
    <xf numFmtId="0" fontId="5" fillId="4" borderId="52"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165" fontId="5" fillId="4" borderId="1" xfId="4" applyNumberFormat="1" applyFont="1" applyFill="1" applyBorder="1" applyAlignment="1">
      <alignment horizontal="center" vertical="center"/>
    </xf>
    <xf numFmtId="165" fontId="5" fillId="4" borderId="4" xfId="4" applyNumberFormat="1" applyFont="1" applyFill="1" applyBorder="1" applyAlignment="1">
      <alignment horizontal="center" vertical="center"/>
    </xf>
    <xf numFmtId="165" fontId="5" fillId="4" borderId="7" xfId="4" applyNumberFormat="1" applyFont="1" applyFill="1" applyBorder="1" applyAlignment="1">
      <alignment horizontal="center" vertical="center"/>
    </xf>
    <xf numFmtId="165" fontId="5" fillId="4" borderId="50" xfId="4" applyNumberFormat="1" applyFont="1" applyFill="1" applyBorder="1" applyAlignment="1">
      <alignment horizontal="center" vertical="center"/>
    </xf>
    <xf numFmtId="165" fontId="5" fillId="4" borderId="51" xfId="4" applyNumberFormat="1" applyFont="1" applyFill="1" applyBorder="1" applyAlignment="1">
      <alignment horizontal="center" vertical="center"/>
    </xf>
    <xf numFmtId="165" fontId="5" fillId="4" borderId="17" xfId="4" applyNumberFormat="1" applyFont="1" applyFill="1" applyBorder="1" applyAlignment="1">
      <alignment horizontal="center" vertical="center"/>
    </xf>
    <xf numFmtId="165" fontId="5" fillId="4" borderId="41" xfId="4" applyNumberFormat="1" applyFont="1" applyFill="1" applyBorder="1" applyAlignment="1">
      <alignment horizontal="center"/>
    </xf>
    <xf numFmtId="165" fontId="5" fillId="4" borderId="62" xfId="4" applyNumberFormat="1" applyFont="1" applyFill="1" applyBorder="1" applyAlignment="1">
      <alignment horizontal="center"/>
    </xf>
    <xf numFmtId="165" fontId="16" fillId="4" borderId="43" xfId="4" applyNumberFormat="1" applyFont="1" applyFill="1" applyBorder="1" applyAlignment="1">
      <alignment horizontal="center" wrapText="1"/>
    </xf>
    <xf numFmtId="165" fontId="16" fillId="4" borderId="62" xfId="4" applyNumberFormat="1" applyFont="1" applyFill="1" applyBorder="1" applyAlignment="1">
      <alignment horizontal="center" wrapText="1"/>
    </xf>
    <xf numFmtId="165" fontId="16" fillId="4" borderId="41" xfId="4" applyNumberFormat="1" applyFont="1" applyFill="1" applyBorder="1" applyAlignment="1">
      <alignment horizontal="center" wrapText="1"/>
    </xf>
    <xf numFmtId="0" fontId="5" fillId="4" borderId="51" xfId="0" applyFont="1" applyFill="1" applyBorder="1" applyAlignment="1">
      <alignment horizontal="center" wrapText="1"/>
    </xf>
    <xf numFmtId="0" fontId="5" fillId="4" borderId="64" xfId="0" applyFont="1" applyFill="1" applyBorder="1" applyAlignment="1">
      <alignment horizontal="center" wrapText="1"/>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48" xfId="0" applyFont="1" applyFill="1" applyBorder="1" applyAlignment="1">
      <alignment horizontal="center" vertical="center"/>
    </xf>
  </cellXfs>
  <cellStyles count="7">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colors>
    <mruColors>
      <color rgb="FFA2D668"/>
      <color rgb="FFF0A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588986</xdr:colOff>
      <xdr:row>3</xdr:row>
      <xdr:rowOff>156449</xdr:rowOff>
    </xdr:to>
    <xdr:pic>
      <xdr:nvPicPr>
        <xdr:cNvPr id="3" name="Picture 2">
          <a:extLst>
            <a:ext uri="{FF2B5EF4-FFF2-40B4-BE49-F238E27FC236}">
              <a16:creationId xmlns:a16="http://schemas.microsoft.com/office/drawing/2014/main" id="{DDCCE854-9F1E-46FE-9E9F-25E28A66CE72}"/>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589392</xdr:colOff>
      <xdr:row>3</xdr:row>
      <xdr:rowOff>157261</xdr:rowOff>
    </xdr:to>
    <xdr:pic>
      <xdr:nvPicPr>
        <xdr:cNvPr id="2" name="Picture 1">
          <a:extLst>
            <a:ext uri="{FF2B5EF4-FFF2-40B4-BE49-F238E27FC236}">
              <a16:creationId xmlns:a16="http://schemas.microsoft.com/office/drawing/2014/main" id="{32D62989-5CAB-4317-8E0D-661A27B46170}"/>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585320</xdr:colOff>
      <xdr:row>3</xdr:row>
      <xdr:rowOff>155294</xdr:rowOff>
    </xdr:to>
    <xdr:pic>
      <xdr:nvPicPr>
        <xdr:cNvPr id="3" name="Picture 2">
          <a:extLst>
            <a:ext uri="{FF2B5EF4-FFF2-40B4-BE49-F238E27FC236}">
              <a16:creationId xmlns:a16="http://schemas.microsoft.com/office/drawing/2014/main" id="{B3E832AC-A00F-6BE0-5903-3B26E3450E3E}"/>
            </a:ext>
          </a:extLst>
        </xdr:cNvPr>
        <xdr:cNvPicPr>
          <a:picLocks noChangeAspect="1"/>
        </xdr:cNvPicPr>
      </xdr:nvPicPr>
      <xdr:blipFill>
        <a:blip xmlns:r="http://schemas.openxmlformats.org/officeDocument/2006/relationships" r:embed="rId1"/>
        <a:stretch>
          <a:fillRect/>
        </a:stretch>
      </xdr:blipFill>
      <xdr:spPr>
        <a:xfrm>
          <a:off x="0" y="0"/>
          <a:ext cx="1194920" cy="7376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587134</xdr:colOff>
      <xdr:row>3</xdr:row>
      <xdr:rowOff>153987</xdr:rowOff>
    </xdr:to>
    <xdr:pic>
      <xdr:nvPicPr>
        <xdr:cNvPr id="3" name="Picture 2">
          <a:extLst>
            <a:ext uri="{FF2B5EF4-FFF2-40B4-BE49-F238E27FC236}">
              <a16:creationId xmlns:a16="http://schemas.microsoft.com/office/drawing/2014/main" id="{7114712D-4DCC-09C9-AE69-E0BD05D69B27}"/>
            </a:ext>
          </a:extLst>
        </xdr:cNvPr>
        <xdr:cNvPicPr>
          <a:picLocks noChangeAspect="1"/>
        </xdr:cNvPicPr>
      </xdr:nvPicPr>
      <xdr:blipFill>
        <a:blip xmlns:r="http://schemas.openxmlformats.org/officeDocument/2006/relationships" r:embed="rId1"/>
        <a:stretch>
          <a:fillRect/>
        </a:stretch>
      </xdr:blipFill>
      <xdr:spPr>
        <a:xfrm>
          <a:off x="0" y="0"/>
          <a:ext cx="1194920" cy="7254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thly/January%202022%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nthly/February%202022%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onthly/March%202022%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D48">
            <v>46</v>
          </cell>
          <cell r="F48">
            <v>0</v>
          </cell>
          <cell r="H48">
            <v>0</v>
          </cell>
          <cell r="J48">
            <v>0</v>
          </cell>
          <cell r="L48">
            <v>0</v>
          </cell>
          <cell r="N48">
            <v>0</v>
          </cell>
        </row>
        <row r="49">
          <cell r="D49">
            <v>1200</v>
          </cell>
          <cell r="F49">
            <v>58</v>
          </cell>
          <cell r="H49">
            <v>23</v>
          </cell>
          <cell r="J49">
            <v>49</v>
          </cell>
          <cell r="L49">
            <v>0</v>
          </cell>
          <cell r="N49">
            <v>0</v>
          </cell>
        </row>
        <row r="50">
          <cell r="D50">
            <v>530</v>
          </cell>
          <cell r="F50">
            <v>25</v>
          </cell>
          <cell r="H50">
            <v>-6</v>
          </cell>
          <cell r="J50">
            <v>16</v>
          </cell>
          <cell r="L50">
            <v>0</v>
          </cell>
          <cell r="N50">
            <v>5</v>
          </cell>
        </row>
        <row r="51">
          <cell r="D51">
            <v>267</v>
          </cell>
          <cell r="F51">
            <v>4</v>
          </cell>
          <cell r="H51">
            <v>4</v>
          </cell>
          <cell r="J51">
            <v>0</v>
          </cell>
          <cell r="L51">
            <v>0</v>
          </cell>
          <cell r="N51">
            <v>0</v>
          </cell>
        </row>
        <row r="52">
          <cell r="D52">
            <v>7541</v>
          </cell>
          <cell r="F52">
            <v>116</v>
          </cell>
          <cell r="H52">
            <v>275</v>
          </cell>
          <cell r="J52">
            <v>225</v>
          </cell>
          <cell r="L52">
            <v>0</v>
          </cell>
          <cell r="N52">
            <v>0</v>
          </cell>
        </row>
        <row r="53">
          <cell r="D53">
            <v>2112</v>
          </cell>
          <cell r="F53">
            <v>708</v>
          </cell>
          <cell r="H53">
            <v>0</v>
          </cell>
          <cell r="J53">
            <v>70</v>
          </cell>
          <cell r="L53">
            <v>0</v>
          </cell>
          <cell r="N53">
            <v>0</v>
          </cell>
        </row>
        <row r="54">
          <cell r="D54">
            <v>2196</v>
          </cell>
          <cell r="F54">
            <v>223</v>
          </cell>
          <cell r="H54">
            <v>113</v>
          </cell>
          <cell r="J54">
            <v>246</v>
          </cell>
          <cell r="L54">
            <v>0</v>
          </cell>
          <cell r="N54">
            <v>0</v>
          </cell>
        </row>
        <row r="55">
          <cell r="D55">
            <v>1299</v>
          </cell>
          <cell r="F55">
            <v>20</v>
          </cell>
          <cell r="H55">
            <v>0</v>
          </cell>
          <cell r="J55">
            <v>4</v>
          </cell>
          <cell r="L55">
            <v>0</v>
          </cell>
          <cell r="N55">
            <v>0</v>
          </cell>
        </row>
        <row r="56">
          <cell r="D56">
            <v>19116</v>
          </cell>
          <cell r="F56">
            <v>666</v>
          </cell>
          <cell r="H56">
            <v>0</v>
          </cell>
          <cell r="J56">
            <v>166</v>
          </cell>
          <cell r="L56">
            <v>0</v>
          </cell>
          <cell r="N56">
            <v>0</v>
          </cell>
        </row>
        <row r="57">
          <cell r="D57">
            <v>1736</v>
          </cell>
          <cell r="F57">
            <v>58</v>
          </cell>
          <cell r="H57">
            <v>74</v>
          </cell>
          <cell r="J57">
            <v>48</v>
          </cell>
          <cell r="L57">
            <v>0</v>
          </cell>
          <cell r="N57">
            <v>6</v>
          </cell>
        </row>
        <row r="58">
          <cell r="D58">
            <v>1677</v>
          </cell>
          <cell r="F58">
            <v>240</v>
          </cell>
          <cell r="H58">
            <v>0</v>
          </cell>
          <cell r="J58">
            <v>52</v>
          </cell>
          <cell r="L58">
            <v>0</v>
          </cell>
          <cell r="N58">
            <v>194</v>
          </cell>
        </row>
        <row r="59">
          <cell r="D59">
            <v>7353</v>
          </cell>
          <cell r="F59">
            <v>372</v>
          </cell>
          <cell r="H59">
            <v>154</v>
          </cell>
          <cell r="J59">
            <v>276</v>
          </cell>
          <cell r="L59">
            <v>0</v>
          </cell>
          <cell r="N59">
            <v>0</v>
          </cell>
        </row>
        <row r="60">
          <cell r="D60">
            <v>10212</v>
          </cell>
          <cell r="F60">
            <v>365</v>
          </cell>
          <cell r="H60">
            <v>490</v>
          </cell>
          <cell r="J60">
            <v>232</v>
          </cell>
          <cell r="L60">
            <v>0</v>
          </cell>
          <cell r="N60">
            <v>3</v>
          </cell>
        </row>
        <row r="61">
          <cell r="D61">
            <v>5265</v>
          </cell>
          <cell r="F61">
            <v>381</v>
          </cell>
          <cell r="H61">
            <v>474</v>
          </cell>
          <cell r="J61">
            <v>30</v>
          </cell>
          <cell r="L61">
            <v>5</v>
          </cell>
          <cell r="N61">
            <v>4</v>
          </cell>
        </row>
        <row r="62">
          <cell r="D62">
            <v>825</v>
          </cell>
          <cell r="F62">
            <v>74</v>
          </cell>
          <cell r="H62">
            <v>38</v>
          </cell>
          <cell r="J62">
            <v>18</v>
          </cell>
          <cell r="L62">
            <v>0</v>
          </cell>
          <cell r="N62">
            <v>3</v>
          </cell>
        </row>
        <row r="63">
          <cell r="D63">
            <v>1490</v>
          </cell>
          <cell r="F63">
            <v>90</v>
          </cell>
          <cell r="H63">
            <v>55</v>
          </cell>
          <cell r="J63">
            <v>47</v>
          </cell>
          <cell r="L63">
            <v>0</v>
          </cell>
          <cell r="N63">
            <v>0</v>
          </cell>
        </row>
        <row r="64">
          <cell r="D64">
            <v>4313</v>
          </cell>
          <cell r="F64">
            <v>66</v>
          </cell>
          <cell r="H64">
            <v>134</v>
          </cell>
          <cell r="J64">
            <v>69</v>
          </cell>
          <cell r="L64">
            <v>0</v>
          </cell>
          <cell r="N64">
            <v>0</v>
          </cell>
        </row>
        <row r="65">
          <cell r="D65">
            <v>2637</v>
          </cell>
          <cell r="F65">
            <v>289</v>
          </cell>
          <cell r="H65">
            <v>98</v>
          </cell>
          <cell r="J65">
            <v>22</v>
          </cell>
          <cell r="L65">
            <v>0</v>
          </cell>
          <cell r="N65">
            <v>88</v>
          </cell>
        </row>
        <row r="66">
          <cell r="D66">
            <v>0</v>
          </cell>
          <cell r="F66">
            <v>0</v>
          </cell>
          <cell r="H66">
            <v>0</v>
          </cell>
          <cell r="J66">
            <v>0</v>
          </cell>
          <cell r="L66">
            <v>0</v>
          </cell>
          <cell r="N66">
            <v>0</v>
          </cell>
        </row>
        <row r="67">
          <cell r="D67">
            <v>6988</v>
          </cell>
          <cell r="F67">
            <v>210</v>
          </cell>
          <cell r="H67">
            <v>25</v>
          </cell>
          <cell r="J67">
            <v>209</v>
          </cell>
          <cell r="L67">
            <v>0</v>
          </cell>
          <cell r="N67">
            <v>19</v>
          </cell>
        </row>
        <row r="68">
          <cell r="D68">
            <v>2203</v>
          </cell>
          <cell r="F68">
            <v>124</v>
          </cell>
          <cell r="H68">
            <v>102</v>
          </cell>
          <cell r="J68">
            <v>132</v>
          </cell>
          <cell r="L68">
            <v>0</v>
          </cell>
          <cell r="N68">
            <v>0</v>
          </cell>
        </row>
        <row r="69">
          <cell r="D69">
            <v>424</v>
          </cell>
          <cell r="F69">
            <v>125</v>
          </cell>
          <cell r="H69">
            <v>18</v>
          </cell>
          <cell r="J69">
            <v>184</v>
          </cell>
          <cell r="L69">
            <v>0</v>
          </cell>
          <cell r="N69">
            <v>0</v>
          </cell>
        </row>
        <row r="70">
          <cell r="D70">
            <v>2660</v>
          </cell>
          <cell r="F70">
            <v>315</v>
          </cell>
          <cell r="H70">
            <v>0</v>
          </cell>
          <cell r="J70">
            <v>264</v>
          </cell>
          <cell r="L70">
            <v>0</v>
          </cell>
          <cell r="N70">
            <v>0</v>
          </cell>
        </row>
        <row r="71">
          <cell r="D71">
            <v>3821</v>
          </cell>
          <cell r="F71">
            <v>41</v>
          </cell>
          <cell r="H71">
            <v>15</v>
          </cell>
          <cell r="J71">
            <v>4</v>
          </cell>
          <cell r="L71">
            <v>0</v>
          </cell>
          <cell r="N71">
            <v>8</v>
          </cell>
        </row>
        <row r="72">
          <cell r="D72">
            <v>988</v>
          </cell>
          <cell r="F72">
            <v>89</v>
          </cell>
          <cell r="H72">
            <v>0</v>
          </cell>
          <cell r="J72">
            <v>40</v>
          </cell>
          <cell r="L72">
            <v>0</v>
          </cell>
          <cell r="N72">
            <v>2</v>
          </cell>
        </row>
        <row r="73">
          <cell r="D73">
            <v>2503</v>
          </cell>
          <cell r="F73">
            <v>155</v>
          </cell>
          <cell r="H73">
            <v>0</v>
          </cell>
          <cell r="J73">
            <v>126</v>
          </cell>
          <cell r="L73">
            <v>0</v>
          </cell>
          <cell r="N73">
            <v>0</v>
          </cell>
        </row>
        <row r="74">
          <cell r="D74">
            <v>2067</v>
          </cell>
          <cell r="F74">
            <v>13</v>
          </cell>
          <cell r="H74">
            <v>264</v>
          </cell>
          <cell r="J74">
            <v>12</v>
          </cell>
          <cell r="L74">
            <v>0</v>
          </cell>
          <cell r="N74">
            <v>46</v>
          </cell>
        </row>
        <row r="75">
          <cell r="D75">
            <v>332</v>
          </cell>
          <cell r="F75">
            <v>30</v>
          </cell>
          <cell r="H75">
            <v>175</v>
          </cell>
          <cell r="J75">
            <v>83</v>
          </cell>
          <cell r="L75">
            <v>0</v>
          </cell>
          <cell r="N75">
            <v>0</v>
          </cell>
        </row>
        <row r="76">
          <cell r="D76">
            <v>231</v>
          </cell>
          <cell r="F76">
            <v>26</v>
          </cell>
          <cell r="H76">
            <v>89</v>
          </cell>
          <cell r="J76">
            <v>23</v>
          </cell>
          <cell r="L76">
            <v>1</v>
          </cell>
          <cell r="N76">
            <v>0</v>
          </cell>
        </row>
        <row r="77">
          <cell r="D77">
            <v>1904</v>
          </cell>
          <cell r="F77">
            <v>122</v>
          </cell>
          <cell r="H77">
            <v>89</v>
          </cell>
          <cell r="J77">
            <v>64</v>
          </cell>
          <cell r="L77">
            <v>0</v>
          </cell>
          <cell r="N77">
            <v>2</v>
          </cell>
        </row>
        <row r="78">
          <cell r="D78">
            <v>201</v>
          </cell>
          <cell r="F78">
            <v>25</v>
          </cell>
          <cell r="H78">
            <v>0</v>
          </cell>
          <cell r="J78">
            <v>25</v>
          </cell>
          <cell r="L78">
            <v>0</v>
          </cell>
          <cell r="N78">
            <v>17</v>
          </cell>
        </row>
        <row r="79">
          <cell r="D79">
            <v>1572</v>
          </cell>
          <cell r="F79">
            <v>28</v>
          </cell>
          <cell r="H79">
            <v>11</v>
          </cell>
          <cell r="J79">
            <v>14</v>
          </cell>
          <cell r="L79">
            <v>0</v>
          </cell>
          <cell r="N79">
            <v>94</v>
          </cell>
        </row>
        <row r="80">
          <cell r="D80">
            <v>663</v>
          </cell>
          <cell r="F80">
            <v>6</v>
          </cell>
          <cell r="H80">
            <v>17</v>
          </cell>
          <cell r="J80">
            <v>5</v>
          </cell>
          <cell r="L80">
            <v>0</v>
          </cell>
          <cell r="N80">
            <v>0</v>
          </cell>
        </row>
        <row r="81">
          <cell r="D81">
            <v>2677</v>
          </cell>
          <cell r="F81">
            <v>75</v>
          </cell>
          <cell r="H81">
            <v>399</v>
          </cell>
          <cell r="J81">
            <v>119</v>
          </cell>
          <cell r="L81">
            <v>0</v>
          </cell>
          <cell r="N81">
            <v>0</v>
          </cell>
        </row>
        <row r="82">
          <cell r="D82">
            <v>3759</v>
          </cell>
          <cell r="F82">
            <v>134</v>
          </cell>
          <cell r="H82">
            <v>12</v>
          </cell>
          <cell r="J82">
            <v>122</v>
          </cell>
          <cell r="L82">
            <v>0</v>
          </cell>
          <cell r="N82">
            <v>0</v>
          </cell>
        </row>
        <row r="83">
          <cell r="D83">
            <v>2892</v>
          </cell>
          <cell r="F83">
            <v>496</v>
          </cell>
          <cell r="H83">
            <v>364</v>
          </cell>
          <cell r="J83">
            <v>46</v>
          </cell>
          <cell r="L83">
            <v>0</v>
          </cell>
          <cell r="N83">
            <v>106</v>
          </cell>
        </row>
        <row r="84">
          <cell r="D84">
            <v>5068</v>
          </cell>
          <cell r="F84">
            <v>21</v>
          </cell>
          <cell r="H84">
            <v>0</v>
          </cell>
          <cell r="J84">
            <v>40</v>
          </cell>
          <cell r="L84">
            <v>3</v>
          </cell>
          <cell r="N84">
            <v>0</v>
          </cell>
        </row>
      </sheetData>
      <sheetData sheetId="4"/>
      <sheetData sheetId="5"/>
      <sheetData sheetId="6">
        <row r="48">
          <cell r="D48">
            <v>45019</v>
          </cell>
          <cell r="F48">
            <v>27506</v>
          </cell>
          <cell r="H48">
            <v>0</v>
          </cell>
          <cell r="J48">
            <v>33025</v>
          </cell>
          <cell r="L48">
            <v>17</v>
          </cell>
          <cell r="N48">
            <v>1634</v>
          </cell>
        </row>
        <row r="49">
          <cell r="D49">
            <v>2537</v>
          </cell>
          <cell r="F49">
            <v>76</v>
          </cell>
          <cell r="H49">
            <v>19</v>
          </cell>
          <cell r="J49">
            <v>95</v>
          </cell>
          <cell r="L49">
            <v>0</v>
          </cell>
          <cell r="N49">
            <v>0</v>
          </cell>
        </row>
        <row r="50">
          <cell r="D50">
            <v>1546</v>
          </cell>
          <cell r="F50">
            <v>427</v>
          </cell>
          <cell r="H50">
            <v>285</v>
          </cell>
          <cell r="J50">
            <v>296</v>
          </cell>
          <cell r="L50">
            <v>0</v>
          </cell>
          <cell r="N50">
            <v>16</v>
          </cell>
        </row>
        <row r="51">
          <cell r="D51">
            <v>660</v>
          </cell>
          <cell r="F51">
            <v>893</v>
          </cell>
          <cell r="H51">
            <v>29</v>
          </cell>
          <cell r="J51">
            <v>807</v>
          </cell>
          <cell r="L51">
            <v>1</v>
          </cell>
          <cell r="N51">
            <v>1</v>
          </cell>
        </row>
        <row r="52">
          <cell r="D52">
            <v>3813</v>
          </cell>
          <cell r="F52">
            <v>978</v>
          </cell>
          <cell r="H52">
            <v>1446</v>
          </cell>
          <cell r="J52">
            <v>834</v>
          </cell>
          <cell r="L52">
            <v>0</v>
          </cell>
          <cell r="N52">
            <v>0</v>
          </cell>
        </row>
        <row r="53">
          <cell r="D53">
            <v>105554</v>
          </cell>
          <cell r="F53">
            <v>101628</v>
          </cell>
          <cell r="H53">
            <v>0</v>
          </cell>
          <cell r="J53">
            <v>85330</v>
          </cell>
          <cell r="L53">
            <v>0</v>
          </cell>
          <cell r="N53">
            <v>0</v>
          </cell>
        </row>
        <row r="54">
          <cell r="D54">
            <v>4515</v>
          </cell>
          <cell r="F54">
            <v>765</v>
          </cell>
          <cell r="H54">
            <v>723</v>
          </cell>
          <cell r="J54">
            <v>903</v>
          </cell>
          <cell r="L54">
            <v>0</v>
          </cell>
          <cell r="N54">
            <v>0</v>
          </cell>
        </row>
        <row r="55">
          <cell r="D55">
            <v>2741</v>
          </cell>
          <cell r="F55">
            <v>196</v>
          </cell>
          <cell r="H55">
            <v>0</v>
          </cell>
          <cell r="J55">
            <v>83</v>
          </cell>
          <cell r="L55">
            <v>0</v>
          </cell>
          <cell r="N55">
            <v>7</v>
          </cell>
        </row>
        <row r="56">
          <cell r="D56">
            <v>465</v>
          </cell>
          <cell r="F56">
            <v>79</v>
          </cell>
          <cell r="H56">
            <v>0</v>
          </cell>
          <cell r="J56">
            <v>50</v>
          </cell>
          <cell r="L56">
            <v>0</v>
          </cell>
          <cell r="N56">
            <v>0</v>
          </cell>
        </row>
        <row r="57">
          <cell r="D57">
            <v>3432</v>
          </cell>
          <cell r="F57">
            <v>472</v>
          </cell>
          <cell r="H57">
            <v>436</v>
          </cell>
          <cell r="J57">
            <v>289</v>
          </cell>
          <cell r="L57">
            <v>0</v>
          </cell>
          <cell r="N57">
            <v>24</v>
          </cell>
        </row>
        <row r="58">
          <cell r="D58">
            <v>38619</v>
          </cell>
          <cell r="F58">
            <v>14715</v>
          </cell>
          <cell r="H58">
            <v>0</v>
          </cell>
          <cell r="J58">
            <v>15860</v>
          </cell>
          <cell r="L58">
            <v>0</v>
          </cell>
          <cell r="N58">
            <v>2391</v>
          </cell>
        </row>
        <row r="59">
          <cell r="D59">
            <v>4835</v>
          </cell>
          <cell r="F59">
            <v>1167</v>
          </cell>
          <cell r="H59">
            <v>184</v>
          </cell>
          <cell r="J59">
            <v>966</v>
          </cell>
          <cell r="L59">
            <v>13</v>
          </cell>
          <cell r="N59">
            <v>0</v>
          </cell>
        </row>
        <row r="60">
          <cell r="D60">
            <v>4875</v>
          </cell>
          <cell r="F60">
            <v>771</v>
          </cell>
          <cell r="H60">
            <v>1123</v>
          </cell>
          <cell r="J60">
            <v>399</v>
          </cell>
          <cell r="L60">
            <v>0</v>
          </cell>
          <cell r="N60">
            <v>22</v>
          </cell>
        </row>
        <row r="61">
          <cell r="D61">
            <v>7299</v>
          </cell>
          <cell r="F61">
            <v>11020</v>
          </cell>
          <cell r="H61">
            <v>2387</v>
          </cell>
          <cell r="J61">
            <v>11114</v>
          </cell>
          <cell r="L61">
            <v>4</v>
          </cell>
          <cell r="N61">
            <v>47</v>
          </cell>
        </row>
        <row r="62">
          <cell r="D62">
            <v>1238</v>
          </cell>
          <cell r="F62">
            <v>1117</v>
          </cell>
          <cell r="H62">
            <v>1194</v>
          </cell>
          <cell r="J62">
            <v>635</v>
          </cell>
          <cell r="L62">
            <v>1</v>
          </cell>
          <cell r="N62">
            <v>9</v>
          </cell>
        </row>
        <row r="63">
          <cell r="D63">
            <v>788</v>
          </cell>
          <cell r="F63">
            <v>203</v>
          </cell>
          <cell r="H63">
            <v>31</v>
          </cell>
          <cell r="J63">
            <v>171</v>
          </cell>
          <cell r="L63">
            <v>0</v>
          </cell>
          <cell r="N63">
            <v>0</v>
          </cell>
        </row>
        <row r="64">
          <cell r="D64">
            <v>981</v>
          </cell>
          <cell r="F64">
            <v>15</v>
          </cell>
          <cell r="H64">
            <v>0</v>
          </cell>
          <cell r="J64">
            <v>14</v>
          </cell>
          <cell r="L64">
            <v>0</v>
          </cell>
          <cell r="N64">
            <v>0</v>
          </cell>
        </row>
        <row r="65">
          <cell r="D65">
            <v>2633</v>
          </cell>
          <cell r="F65">
            <v>597</v>
          </cell>
          <cell r="H65">
            <v>386</v>
          </cell>
          <cell r="J65">
            <v>314</v>
          </cell>
          <cell r="L65">
            <v>0</v>
          </cell>
          <cell r="N65">
            <v>62</v>
          </cell>
        </row>
        <row r="66">
          <cell r="D66">
            <v>165271</v>
          </cell>
          <cell r="F66">
            <v>432464</v>
          </cell>
          <cell r="H66">
            <v>0</v>
          </cell>
          <cell r="J66">
            <v>426883</v>
          </cell>
          <cell r="L66">
            <v>0</v>
          </cell>
          <cell r="N66">
            <v>0</v>
          </cell>
        </row>
        <row r="67">
          <cell r="D67">
            <v>4724</v>
          </cell>
          <cell r="F67">
            <v>875</v>
          </cell>
          <cell r="H67">
            <v>53</v>
          </cell>
          <cell r="J67">
            <v>836</v>
          </cell>
          <cell r="L67">
            <v>0</v>
          </cell>
          <cell r="N67">
            <v>25</v>
          </cell>
        </row>
        <row r="68">
          <cell r="D68">
            <v>8537</v>
          </cell>
          <cell r="F68">
            <v>532</v>
          </cell>
          <cell r="H68">
            <v>60</v>
          </cell>
          <cell r="J68">
            <v>351</v>
          </cell>
          <cell r="L68">
            <v>6</v>
          </cell>
          <cell r="N68">
            <v>14</v>
          </cell>
        </row>
        <row r="69">
          <cell r="D69">
            <v>25673</v>
          </cell>
          <cell r="F69">
            <v>33759</v>
          </cell>
          <cell r="H69">
            <v>52</v>
          </cell>
          <cell r="J69">
            <v>36983</v>
          </cell>
          <cell r="L69">
            <v>0</v>
          </cell>
          <cell r="N69">
            <v>0</v>
          </cell>
        </row>
        <row r="70">
          <cell r="D70">
            <v>648</v>
          </cell>
          <cell r="F70">
            <v>61</v>
          </cell>
          <cell r="H70">
            <v>0</v>
          </cell>
          <cell r="J70">
            <v>70</v>
          </cell>
          <cell r="L70">
            <v>0</v>
          </cell>
          <cell r="N70">
            <v>0</v>
          </cell>
        </row>
        <row r="71">
          <cell r="D71">
            <v>4140</v>
          </cell>
          <cell r="F71">
            <v>493</v>
          </cell>
          <cell r="H71">
            <v>477</v>
          </cell>
          <cell r="J71">
            <v>169</v>
          </cell>
          <cell r="L71">
            <v>0</v>
          </cell>
          <cell r="N71">
            <v>174</v>
          </cell>
        </row>
        <row r="72">
          <cell r="D72">
            <v>8126</v>
          </cell>
          <cell r="F72">
            <v>10342</v>
          </cell>
          <cell r="H72">
            <v>0</v>
          </cell>
          <cell r="J72">
            <v>9336</v>
          </cell>
          <cell r="L72">
            <v>96</v>
          </cell>
          <cell r="N72">
            <v>9</v>
          </cell>
        </row>
        <row r="73">
          <cell r="D73">
            <v>3144</v>
          </cell>
          <cell r="F73">
            <v>517</v>
          </cell>
          <cell r="H73">
            <v>0</v>
          </cell>
          <cell r="J73">
            <v>540</v>
          </cell>
          <cell r="L73">
            <v>0</v>
          </cell>
          <cell r="N73">
            <v>0</v>
          </cell>
        </row>
        <row r="74">
          <cell r="D74">
            <v>3448</v>
          </cell>
          <cell r="F74">
            <v>409</v>
          </cell>
          <cell r="H74">
            <v>676</v>
          </cell>
          <cell r="J74">
            <v>196</v>
          </cell>
          <cell r="L74">
            <v>0</v>
          </cell>
          <cell r="N74">
            <v>176</v>
          </cell>
        </row>
        <row r="75">
          <cell r="D75">
            <v>1338</v>
          </cell>
          <cell r="F75">
            <v>337</v>
          </cell>
          <cell r="H75">
            <v>677</v>
          </cell>
          <cell r="J75">
            <v>273</v>
          </cell>
          <cell r="L75">
            <v>13</v>
          </cell>
          <cell r="N75">
            <v>28</v>
          </cell>
        </row>
        <row r="76">
          <cell r="D76">
            <v>45375</v>
          </cell>
          <cell r="F76">
            <v>4076</v>
          </cell>
          <cell r="H76">
            <v>526</v>
          </cell>
          <cell r="J76">
            <v>1448</v>
          </cell>
          <cell r="L76">
            <v>180</v>
          </cell>
          <cell r="N76">
            <v>0</v>
          </cell>
        </row>
        <row r="77">
          <cell r="D77">
            <v>17271</v>
          </cell>
          <cell r="F77">
            <v>7082</v>
          </cell>
          <cell r="H77">
            <v>786</v>
          </cell>
          <cell r="J77">
            <v>7150</v>
          </cell>
          <cell r="L77">
            <v>7</v>
          </cell>
          <cell r="N77">
            <v>27</v>
          </cell>
        </row>
        <row r="78">
          <cell r="D78">
            <v>11605</v>
          </cell>
          <cell r="F78">
            <v>167</v>
          </cell>
          <cell r="H78">
            <v>0</v>
          </cell>
          <cell r="J78">
            <v>137</v>
          </cell>
          <cell r="L78">
            <v>0</v>
          </cell>
          <cell r="N78">
            <v>2</v>
          </cell>
        </row>
        <row r="79">
          <cell r="D79">
            <v>934</v>
          </cell>
          <cell r="F79">
            <v>124</v>
          </cell>
          <cell r="H79">
            <v>36</v>
          </cell>
          <cell r="J79">
            <v>96</v>
          </cell>
          <cell r="L79">
            <v>0</v>
          </cell>
          <cell r="N79">
            <v>10</v>
          </cell>
        </row>
        <row r="80">
          <cell r="D80">
            <v>65974</v>
          </cell>
          <cell r="F80">
            <v>11883</v>
          </cell>
          <cell r="H80">
            <v>0</v>
          </cell>
          <cell r="J80">
            <v>12001</v>
          </cell>
          <cell r="L80">
            <v>3</v>
          </cell>
          <cell r="N80">
            <v>0</v>
          </cell>
        </row>
        <row r="81">
          <cell r="D81">
            <v>1608</v>
          </cell>
          <cell r="F81">
            <v>241</v>
          </cell>
          <cell r="H81">
            <v>707</v>
          </cell>
          <cell r="J81">
            <v>395</v>
          </cell>
          <cell r="L81">
            <v>13</v>
          </cell>
          <cell r="N81">
            <v>0</v>
          </cell>
        </row>
        <row r="82">
          <cell r="D82">
            <v>39832</v>
          </cell>
          <cell r="F82">
            <v>1684</v>
          </cell>
          <cell r="H82">
            <v>11</v>
          </cell>
          <cell r="J82">
            <v>921</v>
          </cell>
          <cell r="L82">
            <v>0</v>
          </cell>
          <cell r="N82">
            <v>16</v>
          </cell>
        </row>
        <row r="83">
          <cell r="D83">
            <v>2115</v>
          </cell>
          <cell r="F83">
            <v>658</v>
          </cell>
          <cell r="H83">
            <v>763</v>
          </cell>
          <cell r="J83">
            <v>299</v>
          </cell>
          <cell r="L83">
            <v>12</v>
          </cell>
          <cell r="N83">
            <v>296</v>
          </cell>
        </row>
        <row r="84">
          <cell r="D84">
            <v>2851</v>
          </cell>
          <cell r="F84">
            <v>38</v>
          </cell>
          <cell r="H84">
            <v>0</v>
          </cell>
          <cell r="J84">
            <v>14</v>
          </cell>
          <cell r="L84">
            <v>0</v>
          </cell>
          <cell r="N84">
            <v>0</v>
          </cell>
        </row>
      </sheetData>
      <sheetData sheetId="7"/>
      <sheetData sheetId="8"/>
      <sheetData sheetId="9"/>
      <sheetData sheetId="10"/>
      <sheetData sheetId="11"/>
      <sheetData sheetId="12">
        <row r="33">
          <cell r="D33">
            <v>572</v>
          </cell>
          <cell r="F33">
            <v>603</v>
          </cell>
          <cell r="H33">
            <v>25</v>
          </cell>
          <cell r="J33">
            <v>559</v>
          </cell>
          <cell r="L33">
            <v>0</v>
          </cell>
          <cell r="N33">
            <v>0</v>
          </cell>
        </row>
        <row r="34">
          <cell r="D34">
            <v>616</v>
          </cell>
          <cell r="F34">
            <v>759</v>
          </cell>
          <cell r="H34">
            <v>0</v>
          </cell>
          <cell r="J34">
            <v>776</v>
          </cell>
          <cell r="L34">
            <v>0</v>
          </cell>
          <cell r="N34">
            <v>10</v>
          </cell>
        </row>
        <row r="35">
          <cell r="D35">
            <v>2865</v>
          </cell>
          <cell r="F35">
            <v>8739</v>
          </cell>
          <cell r="H35">
            <v>0</v>
          </cell>
          <cell r="J35">
            <v>7749</v>
          </cell>
          <cell r="L35">
            <v>1</v>
          </cell>
          <cell r="N35">
            <v>0</v>
          </cell>
        </row>
        <row r="36">
          <cell r="D36">
            <v>87</v>
          </cell>
          <cell r="F36">
            <v>285</v>
          </cell>
          <cell r="H36">
            <v>0</v>
          </cell>
          <cell r="J36">
            <v>279</v>
          </cell>
          <cell r="L36">
            <v>0</v>
          </cell>
          <cell r="N36">
            <v>0</v>
          </cell>
        </row>
        <row r="37">
          <cell r="D37">
            <v>3181</v>
          </cell>
          <cell r="F37">
            <v>832</v>
          </cell>
          <cell r="H37">
            <v>563</v>
          </cell>
          <cell r="J37">
            <v>732</v>
          </cell>
          <cell r="L37">
            <v>0</v>
          </cell>
          <cell r="N37">
            <v>0</v>
          </cell>
        </row>
        <row r="38">
          <cell r="D38">
            <v>0</v>
          </cell>
          <cell r="F38">
            <v>0</v>
          </cell>
          <cell r="H38">
            <v>0</v>
          </cell>
          <cell r="J38">
            <v>0</v>
          </cell>
          <cell r="L38">
            <v>0</v>
          </cell>
          <cell r="N38">
            <v>0</v>
          </cell>
        </row>
        <row r="39">
          <cell r="D39">
            <v>2</v>
          </cell>
          <cell r="F39">
            <v>145</v>
          </cell>
          <cell r="H39">
            <v>0</v>
          </cell>
          <cell r="J39">
            <v>145</v>
          </cell>
          <cell r="L39">
            <v>0</v>
          </cell>
          <cell r="N39">
            <v>0</v>
          </cell>
        </row>
        <row r="40">
          <cell r="D40">
            <v>63</v>
          </cell>
          <cell r="F40">
            <v>15</v>
          </cell>
          <cell r="H40">
            <v>196</v>
          </cell>
          <cell r="J40">
            <v>17</v>
          </cell>
          <cell r="L40">
            <v>1</v>
          </cell>
          <cell r="N40">
            <v>0</v>
          </cell>
        </row>
        <row r="41">
          <cell r="D41">
            <v>2026</v>
          </cell>
          <cell r="F41">
            <v>6606</v>
          </cell>
          <cell r="H41">
            <v>0</v>
          </cell>
          <cell r="J41">
            <v>6229</v>
          </cell>
          <cell r="L41">
            <v>0</v>
          </cell>
          <cell r="N41">
            <v>0</v>
          </cell>
        </row>
        <row r="42">
          <cell r="D42">
            <v>2631</v>
          </cell>
          <cell r="F42">
            <v>3474</v>
          </cell>
          <cell r="H42">
            <v>69</v>
          </cell>
          <cell r="J42">
            <v>3430</v>
          </cell>
          <cell r="L42">
            <v>0</v>
          </cell>
          <cell r="N42">
            <v>0</v>
          </cell>
        </row>
        <row r="43">
          <cell r="D43">
            <v>353</v>
          </cell>
          <cell r="F43">
            <v>674</v>
          </cell>
          <cell r="H43">
            <v>0</v>
          </cell>
          <cell r="J43">
            <v>694</v>
          </cell>
          <cell r="L43">
            <v>0</v>
          </cell>
          <cell r="N43">
            <v>0</v>
          </cell>
        </row>
        <row r="44">
          <cell r="D44">
            <v>4</v>
          </cell>
          <cell r="F44">
            <v>20</v>
          </cell>
          <cell r="H44">
            <v>0</v>
          </cell>
          <cell r="J44">
            <v>5</v>
          </cell>
          <cell r="L44">
            <v>0</v>
          </cell>
          <cell r="N44">
            <v>0</v>
          </cell>
        </row>
        <row r="45">
          <cell r="D45">
            <v>392</v>
          </cell>
          <cell r="F45">
            <v>119</v>
          </cell>
          <cell r="H45">
            <v>0</v>
          </cell>
          <cell r="J45">
            <v>122</v>
          </cell>
          <cell r="L45">
            <v>0</v>
          </cell>
          <cell r="N45">
            <v>0</v>
          </cell>
        </row>
        <row r="46">
          <cell r="D46">
            <v>1851</v>
          </cell>
          <cell r="F46">
            <v>610</v>
          </cell>
          <cell r="H46">
            <v>0</v>
          </cell>
          <cell r="J46">
            <v>424</v>
          </cell>
          <cell r="L46">
            <v>0</v>
          </cell>
          <cell r="N46">
            <v>0</v>
          </cell>
        </row>
        <row r="47">
          <cell r="D47">
            <v>1317</v>
          </cell>
          <cell r="F47">
            <v>2771</v>
          </cell>
          <cell r="H47">
            <v>0</v>
          </cell>
          <cell r="J47">
            <v>2724</v>
          </cell>
          <cell r="L47">
            <v>0</v>
          </cell>
          <cell r="N47">
            <v>0</v>
          </cell>
        </row>
        <row r="48">
          <cell r="D48">
            <v>645</v>
          </cell>
          <cell r="F48">
            <v>91</v>
          </cell>
          <cell r="H48">
            <v>0</v>
          </cell>
          <cell r="J48">
            <v>61</v>
          </cell>
          <cell r="L48">
            <v>0</v>
          </cell>
          <cell r="N48">
            <v>0</v>
          </cell>
        </row>
        <row r="49">
          <cell r="D49">
            <v>1833</v>
          </cell>
          <cell r="F49">
            <v>671</v>
          </cell>
          <cell r="H49">
            <v>0</v>
          </cell>
          <cell r="J49">
            <v>592</v>
          </cell>
          <cell r="L49">
            <v>0</v>
          </cell>
          <cell r="N49">
            <v>0</v>
          </cell>
        </row>
        <row r="50">
          <cell r="D50">
            <v>8649</v>
          </cell>
          <cell r="F50">
            <v>1403</v>
          </cell>
          <cell r="H50">
            <v>0</v>
          </cell>
          <cell r="J50">
            <v>1516</v>
          </cell>
          <cell r="L50">
            <v>0</v>
          </cell>
          <cell r="N50">
            <v>0</v>
          </cell>
        </row>
        <row r="51">
          <cell r="D51">
            <v>661</v>
          </cell>
          <cell r="F51">
            <v>492</v>
          </cell>
          <cell r="H51">
            <v>0</v>
          </cell>
          <cell r="J51">
            <v>543</v>
          </cell>
          <cell r="L51">
            <v>0</v>
          </cell>
          <cell r="N51">
            <v>0</v>
          </cell>
        </row>
        <row r="52">
          <cell r="D52">
            <v>2364</v>
          </cell>
          <cell r="F52">
            <v>1498</v>
          </cell>
          <cell r="H52">
            <v>0</v>
          </cell>
          <cell r="J52">
            <v>1251</v>
          </cell>
          <cell r="L52">
            <v>10</v>
          </cell>
          <cell r="N52">
            <v>9</v>
          </cell>
        </row>
        <row r="53">
          <cell r="D53">
            <v>156</v>
          </cell>
          <cell r="F53">
            <v>399</v>
          </cell>
          <cell r="H53">
            <v>3</v>
          </cell>
          <cell r="J53">
            <v>403</v>
          </cell>
          <cell r="L53">
            <v>1</v>
          </cell>
          <cell r="N53">
            <v>0</v>
          </cell>
        </row>
        <row r="54">
          <cell r="D54">
            <v>56</v>
          </cell>
          <cell r="F54">
            <v>6</v>
          </cell>
          <cell r="H54">
            <v>0</v>
          </cell>
          <cell r="J54">
            <v>27</v>
          </cell>
          <cell r="L54">
            <v>0</v>
          </cell>
          <cell r="N54">
            <v>0</v>
          </cell>
        </row>
        <row r="55">
          <cell r="D55">
            <v>231</v>
          </cell>
          <cell r="F55">
            <v>887</v>
          </cell>
          <cell r="H55">
            <v>0</v>
          </cell>
          <cell r="J55">
            <v>872</v>
          </cell>
          <cell r="L55">
            <v>0</v>
          </cell>
          <cell r="N55">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6</v>
          </cell>
          <cell r="H48">
            <v>0</v>
          </cell>
          <cell r="J48">
            <v>5</v>
          </cell>
          <cell r="L48">
            <v>2</v>
          </cell>
          <cell r="N48">
            <v>0</v>
          </cell>
        </row>
        <row r="49">
          <cell r="F49">
            <v>65</v>
          </cell>
          <cell r="H49">
            <v>33</v>
          </cell>
          <cell r="J49">
            <v>63</v>
          </cell>
          <cell r="L49">
            <v>1</v>
          </cell>
          <cell r="N49">
            <v>0</v>
          </cell>
        </row>
        <row r="50">
          <cell r="F50">
            <v>30</v>
          </cell>
          <cell r="H50">
            <v>-6</v>
          </cell>
          <cell r="J50">
            <v>18</v>
          </cell>
          <cell r="L50">
            <v>0</v>
          </cell>
          <cell r="N50">
            <v>7</v>
          </cell>
        </row>
        <row r="51">
          <cell r="F51">
            <v>10</v>
          </cell>
          <cell r="H51">
            <v>5</v>
          </cell>
          <cell r="J51">
            <v>5</v>
          </cell>
          <cell r="L51">
            <v>0</v>
          </cell>
          <cell r="N51">
            <v>0</v>
          </cell>
        </row>
        <row r="52">
          <cell r="F52">
            <v>317</v>
          </cell>
          <cell r="H52">
            <v>298</v>
          </cell>
          <cell r="J52">
            <v>272</v>
          </cell>
          <cell r="L52">
            <v>0</v>
          </cell>
          <cell r="N52">
            <v>0</v>
          </cell>
        </row>
        <row r="53">
          <cell r="F53">
            <v>54</v>
          </cell>
          <cell r="H53">
            <v>0</v>
          </cell>
          <cell r="J53">
            <v>82</v>
          </cell>
          <cell r="L53">
            <v>0</v>
          </cell>
          <cell r="N53">
            <v>0</v>
          </cell>
        </row>
        <row r="54">
          <cell r="F54">
            <v>180</v>
          </cell>
          <cell r="H54">
            <v>163</v>
          </cell>
          <cell r="J54">
            <v>239</v>
          </cell>
          <cell r="L54">
            <v>0</v>
          </cell>
          <cell r="N54">
            <v>0</v>
          </cell>
        </row>
        <row r="55">
          <cell r="F55">
            <v>20</v>
          </cell>
          <cell r="H55">
            <v>0</v>
          </cell>
          <cell r="J55">
            <v>26</v>
          </cell>
          <cell r="L55">
            <v>0</v>
          </cell>
          <cell r="N55">
            <v>2</v>
          </cell>
        </row>
        <row r="56">
          <cell r="F56">
            <v>524</v>
          </cell>
          <cell r="H56">
            <v>0</v>
          </cell>
          <cell r="J56">
            <v>180</v>
          </cell>
          <cell r="L56">
            <v>0</v>
          </cell>
          <cell r="N56">
            <v>0</v>
          </cell>
        </row>
        <row r="57">
          <cell r="F57">
            <v>63</v>
          </cell>
          <cell r="H57">
            <v>48</v>
          </cell>
          <cell r="J57">
            <v>38</v>
          </cell>
          <cell r="L57">
            <v>0</v>
          </cell>
          <cell r="N57">
            <v>2</v>
          </cell>
        </row>
        <row r="58">
          <cell r="F58">
            <v>452</v>
          </cell>
          <cell r="H58">
            <v>0</v>
          </cell>
          <cell r="J58">
            <v>50</v>
          </cell>
          <cell r="L58">
            <v>0</v>
          </cell>
          <cell r="N58">
            <v>435</v>
          </cell>
        </row>
        <row r="59">
          <cell r="F59">
            <v>369</v>
          </cell>
          <cell r="H59">
            <v>92</v>
          </cell>
          <cell r="J59">
            <v>229</v>
          </cell>
          <cell r="L59">
            <v>0</v>
          </cell>
          <cell r="N59">
            <v>0</v>
          </cell>
        </row>
        <row r="60">
          <cell r="F60">
            <v>293</v>
          </cell>
          <cell r="H60">
            <v>479</v>
          </cell>
          <cell r="J60">
            <v>313</v>
          </cell>
          <cell r="L60">
            <v>0</v>
          </cell>
          <cell r="N60">
            <v>0</v>
          </cell>
        </row>
        <row r="61">
          <cell r="F61">
            <v>189</v>
          </cell>
          <cell r="H61">
            <v>438</v>
          </cell>
          <cell r="J61">
            <v>87</v>
          </cell>
          <cell r="L61">
            <v>0</v>
          </cell>
          <cell r="N61">
            <v>19</v>
          </cell>
        </row>
        <row r="62">
          <cell r="F62">
            <v>104</v>
          </cell>
          <cell r="H62">
            <v>48</v>
          </cell>
          <cell r="J62">
            <v>31</v>
          </cell>
          <cell r="L62">
            <v>0</v>
          </cell>
          <cell r="N62">
            <v>3</v>
          </cell>
        </row>
        <row r="63">
          <cell r="F63">
            <v>68</v>
          </cell>
          <cell r="H63">
            <v>57</v>
          </cell>
          <cell r="J63">
            <v>24</v>
          </cell>
          <cell r="L63">
            <v>0</v>
          </cell>
          <cell r="N63">
            <v>0</v>
          </cell>
        </row>
        <row r="64">
          <cell r="F64">
            <v>15867</v>
          </cell>
          <cell r="H64">
            <v>180</v>
          </cell>
          <cell r="J64">
            <v>93</v>
          </cell>
          <cell r="L64">
            <v>0</v>
          </cell>
          <cell r="N64">
            <v>0</v>
          </cell>
        </row>
        <row r="65">
          <cell r="F65">
            <v>706</v>
          </cell>
          <cell r="H65">
            <v>178</v>
          </cell>
          <cell r="J65">
            <v>55</v>
          </cell>
          <cell r="L65">
            <v>0</v>
          </cell>
          <cell r="N65">
            <v>4</v>
          </cell>
        </row>
        <row r="66">
          <cell r="F66">
            <v>0</v>
          </cell>
          <cell r="H66">
            <v>0</v>
          </cell>
          <cell r="J66">
            <v>0</v>
          </cell>
          <cell r="L66">
            <v>0</v>
          </cell>
          <cell r="N66">
            <v>0</v>
          </cell>
        </row>
        <row r="67">
          <cell r="F67">
            <v>208</v>
          </cell>
          <cell r="H67">
            <v>29</v>
          </cell>
          <cell r="J67">
            <v>127</v>
          </cell>
          <cell r="L67">
            <v>0</v>
          </cell>
          <cell r="N67">
            <v>2</v>
          </cell>
        </row>
        <row r="68">
          <cell r="F68">
            <v>166</v>
          </cell>
          <cell r="H68">
            <v>92</v>
          </cell>
          <cell r="J68">
            <v>85</v>
          </cell>
          <cell r="L68">
            <v>0</v>
          </cell>
          <cell r="N68">
            <v>0</v>
          </cell>
        </row>
        <row r="69">
          <cell r="F69">
            <v>159</v>
          </cell>
          <cell r="H69">
            <v>55</v>
          </cell>
          <cell r="J69">
            <v>161</v>
          </cell>
          <cell r="L69">
            <v>0</v>
          </cell>
          <cell r="N69">
            <v>0</v>
          </cell>
        </row>
        <row r="70">
          <cell r="F70">
            <v>299</v>
          </cell>
          <cell r="H70">
            <v>0</v>
          </cell>
          <cell r="J70">
            <v>178</v>
          </cell>
          <cell r="L70">
            <v>0</v>
          </cell>
          <cell r="N70">
            <v>0</v>
          </cell>
        </row>
        <row r="71">
          <cell r="F71">
            <v>22</v>
          </cell>
          <cell r="H71">
            <v>29</v>
          </cell>
          <cell r="J71">
            <v>5</v>
          </cell>
          <cell r="L71">
            <v>0</v>
          </cell>
          <cell r="N71">
            <v>6</v>
          </cell>
        </row>
        <row r="72">
          <cell r="F72">
            <v>-124</v>
          </cell>
          <cell r="H72">
            <v>0</v>
          </cell>
          <cell r="J72">
            <v>34</v>
          </cell>
          <cell r="L72">
            <v>0</v>
          </cell>
          <cell r="N72">
            <v>5</v>
          </cell>
        </row>
        <row r="73">
          <cell r="F73">
            <v>111</v>
          </cell>
          <cell r="H73">
            <v>0</v>
          </cell>
          <cell r="J73">
            <v>80</v>
          </cell>
          <cell r="L73">
            <v>0</v>
          </cell>
          <cell r="N73">
            <v>2</v>
          </cell>
        </row>
        <row r="74">
          <cell r="F74">
            <v>25</v>
          </cell>
          <cell r="H74">
            <v>75</v>
          </cell>
          <cell r="J74">
            <v>24</v>
          </cell>
          <cell r="L74">
            <v>0</v>
          </cell>
          <cell r="N74">
            <v>0</v>
          </cell>
        </row>
        <row r="75">
          <cell r="F75">
            <v>20</v>
          </cell>
          <cell r="H75">
            <v>175</v>
          </cell>
          <cell r="J75">
            <v>19</v>
          </cell>
          <cell r="L75">
            <v>0</v>
          </cell>
          <cell r="N75">
            <v>0</v>
          </cell>
        </row>
        <row r="76">
          <cell r="F76">
            <v>0</v>
          </cell>
          <cell r="H76">
            <v>0</v>
          </cell>
          <cell r="J76">
            <v>0</v>
          </cell>
          <cell r="L76">
            <v>0</v>
          </cell>
          <cell r="N76">
            <v>0</v>
          </cell>
        </row>
        <row r="77">
          <cell r="F77">
            <v>183</v>
          </cell>
          <cell r="H77">
            <v>188</v>
          </cell>
          <cell r="J77">
            <v>56</v>
          </cell>
          <cell r="L77">
            <v>0</v>
          </cell>
          <cell r="N77">
            <v>7</v>
          </cell>
        </row>
        <row r="78">
          <cell r="F78">
            <v>38</v>
          </cell>
          <cell r="H78">
            <v>0</v>
          </cell>
          <cell r="J78">
            <v>26</v>
          </cell>
          <cell r="L78">
            <v>0</v>
          </cell>
          <cell r="N78">
            <v>2</v>
          </cell>
        </row>
        <row r="79">
          <cell r="F79">
            <v>38</v>
          </cell>
          <cell r="H79">
            <v>11</v>
          </cell>
          <cell r="J79">
            <v>14</v>
          </cell>
          <cell r="L79">
            <v>0</v>
          </cell>
          <cell r="N79">
            <v>3</v>
          </cell>
        </row>
        <row r="80">
          <cell r="F80">
            <v>21</v>
          </cell>
          <cell r="H80">
            <v>3</v>
          </cell>
          <cell r="J80">
            <v>18</v>
          </cell>
          <cell r="L80">
            <v>0</v>
          </cell>
          <cell r="N80">
            <v>0</v>
          </cell>
        </row>
        <row r="81">
          <cell r="F81">
            <v>40</v>
          </cell>
          <cell r="H81">
            <v>908</v>
          </cell>
          <cell r="J81">
            <v>44</v>
          </cell>
          <cell r="L81">
            <v>1</v>
          </cell>
          <cell r="N81">
            <v>448</v>
          </cell>
        </row>
        <row r="82">
          <cell r="F82">
            <v>148</v>
          </cell>
          <cell r="H82">
            <v>28</v>
          </cell>
          <cell r="J82">
            <v>150</v>
          </cell>
          <cell r="L82">
            <v>0</v>
          </cell>
          <cell r="N82">
            <v>0</v>
          </cell>
        </row>
        <row r="83">
          <cell r="F83">
            <v>497</v>
          </cell>
          <cell r="H83">
            <v>518</v>
          </cell>
          <cell r="J83">
            <v>31</v>
          </cell>
          <cell r="L83">
            <v>3</v>
          </cell>
          <cell r="N83">
            <v>213</v>
          </cell>
        </row>
        <row r="84">
          <cell r="F84">
            <v>40</v>
          </cell>
          <cell r="H84">
            <v>0</v>
          </cell>
          <cell r="J84">
            <v>39</v>
          </cell>
          <cell r="L84">
            <v>0</v>
          </cell>
          <cell r="N84">
            <v>0</v>
          </cell>
        </row>
      </sheetData>
      <sheetData sheetId="4"/>
      <sheetData sheetId="5"/>
      <sheetData sheetId="6">
        <row r="48">
          <cell r="F48">
            <v>32328</v>
          </cell>
          <cell r="H48">
            <v>0</v>
          </cell>
          <cell r="J48">
            <v>36615</v>
          </cell>
          <cell r="L48">
            <v>14</v>
          </cell>
          <cell r="N48">
            <v>971</v>
          </cell>
        </row>
        <row r="49">
          <cell r="F49">
            <v>82</v>
          </cell>
          <cell r="H49">
            <v>24</v>
          </cell>
          <cell r="J49">
            <v>87</v>
          </cell>
          <cell r="L49">
            <v>1</v>
          </cell>
          <cell r="N49">
            <v>0</v>
          </cell>
        </row>
        <row r="50">
          <cell r="F50">
            <v>301</v>
          </cell>
          <cell r="H50">
            <v>285</v>
          </cell>
          <cell r="J50">
            <v>260</v>
          </cell>
          <cell r="L50">
            <v>0</v>
          </cell>
          <cell r="N50">
            <v>52</v>
          </cell>
        </row>
        <row r="51">
          <cell r="F51">
            <v>1362</v>
          </cell>
          <cell r="H51">
            <v>37</v>
          </cell>
          <cell r="J51">
            <v>1338</v>
          </cell>
          <cell r="L51">
            <v>0</v>
          </cell>
          <cell r="N51">
            <v>0</v>
          </cell>
        </row>
        <row r="52">
          <cell r="F52">
            <v>820</v>
          </cell>
          <cell r="H52">
            <v>1216</v>
          </cell>
          <cell r="J52">
            <v>1004</v>
          </cell>
          <cell r="L52">
            <v>0</v>
          </cell>
          <cell r="N52">
            <v>0</v>
          </cell>
        </row>
        <row r="53">
          <cell r="F53">
            <v>99953</v>
          </cell>
          <cell r="H53">
            <v>0</v>
          </cell>
          <cell r="J53">
            <v>92920</v>
          </cell>
          <cell r="L53">
            <v>0</v>
          </cell>
          <cell r="N53">
            <v>0</v>
          </cell>
        </row>
        <row r="54">
          <cell r="F54">
            <v>692</v>
          </cell>
          <cell r="H54">
            <v>798</v>
          </cell>
          <cell r="J54">
            <v>829</v>
          </cell>
          <cell r="L54">
            <v>0</v>
          </cell>
          <cell r="N54">
            <v>0</v>
          </cell>
        </row>
        <row r="55">
          <cell r="F55">
            <v>98</v>
          </cell>
          <cell r="H55">
            <v>0</v>
          </cell>
          <cell r="J55">
            <v>354</v>
          </cell>
          <cell r="L55">
            <v>0</v>
          </cell>
          <cell r="N55">
            <v>0</v>
          </cell>
        </row>
        <row r="56">
          <cell r="F56">
            <v>87</v>
          </cell>
          <cell r="H56">
            <v>0</v>
          </cell>
          <cell r="J56">
            <v>36</v>
          </cell>
          <cell r="L56">
            <v>0</v>
          </cell>
          <cell r="N56">
            <v>0</v>
          </cell>
        </row>
        <row r="57">
          <cell r="F57">
            <v>394</v>
          </cell>
          <cell r="H57">
            <v>360</v>
          </cell>
          <cell r="J57">
            <v>344</v>
          </cell>
          <cell r="L57">
            <v>0</v>
          </cell>
          <cell r="N57">
            <v>31</v>
          </cell>
        </row>
        <row r="58">
          <cell r="F58">
            <v>17100</v>
          </cell>
          <cell r="H58">
            <v>0</v>
          </cell>
          <cell r="J58">
            <v>16053</v>
          </cell>
          <cell r="L58">
            <v>0</v>
          </cell>
          <cell r="N58">
            <v>3095</v>
          </cell>
        </row>
        <row r="59">
          <cell r="F59">
            <v>807</v>
          </cell>
          <cell r="H59">
            <v>170</v>
          </cell>
          <cell r="J59">
            <v>683</v>
          </cell>
          <cell r="L59">
            <v>16</v>
          </cell>
          <cell r="N59">
            <v>0</v>
          </cell>
        </row>
        <row r="60">
          <cell r="F60">
            <v>680</v>
          </cell>
          <cell r="H60">
            <v>1138</v>
          </cell>
          <cell r="J60">
            <v>551</v>
          </cell>
          <cell r="L60">
            <v>0</v>
          </cell>
          <cell r="N60">
            <v>22</v>
          </cell>
        </row>
        <row r="61">
          <cell r="F61">
            <v>10945</v>
          </cell>
          <cell r="H61">
            <v>1976</v>
          </cell>
          <cell r="J61">
            <v>10605</v>
          </cell>
          <cell r="L61">
            <v>17</v>
          </cell>
          <cell r="N61">
            <v>7</v>
          </cell>
        </row>
        <row r="62">
          <cell r="F62">
            <v>1129</v>
          </cell>
          <cell r="H62">
            <v>1365</v>
          </cell>
          <cell r="J62">
            <v>1482</v>
          </cell>
          <cell r="L62">
            <v>5</v>
          </cell>
          <cell r="N62">
            <v>7</v>
          </cell>
        </row>
        <row r="63">
          <cell r="F63">
            <v>178</v>
          </cell>
          <cell r="H63">
            <v>43</v>
          </cell>
          <cell r="J63">
            <v>141</v>
          </cell>
          <cell r="L63">
            <v>2</v>
          </cell>
          <cell r="N63">
            <v>2</v>
          </cell>
        </row>
        <row r="64">
          <cell r="F64">
            <v>586</v>
          </cell>
          <cell r="H64">
            <v>27</v>
          </cell>
          <cell r="J64">
            <v>21</v>
          </cell>
          <cell r="L64">
            <v>0</v>
          </cell>
          <cell r="N64">
            <v>0</v>
          </cell>
        </row>
        <row r="65">
          <cell r="F65">
            <v>583</v>
          </cell>
          <cell r="H65">
            <v>490</v>
          </cell>
          <cell r="J65">
            <v>436</v>
          </cell>
          <cell r="L65">
            <v>0</v>
          </cell>
          <cell r="N65">
            <v>37</v>
          </cell>
        </row>
        <row r="66">
          <cell r="F66">
            <v>405669</v>
          </cell>
          <cell r="H66">
            <v>0</v>
          </cell>
          <cell r="J66">
            <v>470414</v>
          </cell>
          <cell r="L66">
            <v>0</v>
          </cell>
          <cell r="N66">
            <v>0</v>
          </cell>
        </row>
        <row r="67">
          <cell r="F67">
            <v>855</v>
          </cell>
          <cell r="H67">
            <v>862</v>
          </cell>
          <cell r="J67">
            <v>712</v>
          </cell>
          <cell r="L67">
            <v>0</v>
          </cell>
          <cell r="N67">
            <v>52</v>
          </cell>
        </row>
        <row r="68">
          <cell r="F68">
            <v>736</v>
          </cell>
          <cell r="H68">
            <v>116</v>
          </cell>
          <cell r="J68">
            <v>523</v>
          </cell>
          <cell r="L68">
            <v>9</v>
          </cell>
          <cell r="N68">
            <v>13</v>
          </cell>
        </row>
        <row r="69">
          <cell r="F69">
            <v>45715</v>
          </cell>
          <cell r="H69">
            <v>67</v>
          </cell>
          <cell r="J69">
            <v>47882</v>
          </cell>
          <cell r="L69">
            <v>0</v>
          </cell>
          <cell r="N69">
            <v>0</v>
          </cell>
        </row>
        <row r="70">
          <cell r="F70">
            <v>108</v>
          </cell>
          <cell r="H70">
            <v>0</v>
          </cell>
          <cell r="J70">
            <v>58</v>
          </cell>
          <cell r="L70">
            <v>0</v>
          </cell>
          <cell r="N70">
            <v>0</v>
          </cell>
        </row>
        <row r="71">
          <cell r="F71">
            <v>416</v>
          </cell>
          <cell r="H71">
            <v>484</v>
          </cell>
          <cell r="J71">
            <v>292</v>
          </cell>
          <cell r="L71">
            <v>1</v>
          </cell>
          <cell r="N71">
            <v>13</v>
          </cell>
        </row>
        <row r="72">
          <cell r="F72">
            <v>12886</v>
          </cell>
          <cell r="H72">
            <v>0</v>
          </cell>
          <cell r="J72">
            <v>13419</v>
          </cell>
          <cell r="L72">
            <v>133</v>
          </cell>
          <cell r="N72">
            <v>111</v>
          </cell>
        </row>
        <row r="73">
          <cell r="F73">
            <v>553</v>
          </cell>
          <cell r="H73">
            <v>0</v>
          </cell>
          <cell r="J73">
            <v>359</v>
          </cell>
          <cell r="L73">
            <v>0</v>
          </cell>
          <cell r="N73">
            <v>1</v>
          </cell>
        </row>
        <row r="74">
          <cell r="F74">
            <v>535</v>
          </cell>
          <cell r="H74">
            <v>252</v>
          </cell>
          <cell r="J74">
            <v>258</v>
          </cell>
          <cell r="L74">
            <v>0</v>
          </cell>
          <cell r="N74">
            <v>0</v>
          </cell>
        </row>
        <row r="75">
          <cell r="F75">
            <v>336</v>
          </cell>
          <cell r="H75">
            <v>659</v>
          </cell>
          <cell r="J75">
            <v>223</v>
          </cell>
          <cell r="L75">
            <v>2</v>
          </cell>
          <cell r="N75">
            <v>15</v>
          </cell>
        </row>
        <row r="76">
          <cell r="F76">
            <v>0</v>
          </cell>
          <cell r="H76">
            <v>0</v>
          </cell>
          <cell r="J76">
            <v>0</v>
          </cell>
          <cell r="L76">
            <v>0</v>
          </cell>
          <cell r="N76">
            <v>0</v>
          </cell>
        </row>
        <row r="77">
          <cell r="F77">
            <v>5522</v>
          </cell>
          <cell r="H77">
            <v>809</v>
          </cell>
          <cell r="J77">
            <v>7011</v>
          </cell>
          <cell r="L77">
            <v>3</v>
          </cell>
          <cell r="N77">
            <v>41</v>
          </cell>
        </row>
        <row r="78">
          <cell r="F78">
            <v>155</v>
          </cell>
          <cell r="H78">
            <v>0</v>
          </cell>
          <cell r="J78">
            <v>127</v>
          </cell>
          <cell r="L78">
            <v>0</v>
          </cell>
          <cell r="N78">
            <v>0</v>
          </cell>
        </row>
        <row r="79">
          <cell r="F79">
            <v>179</v>
          </cell>
          <cell r="H79">
            <v>41</v>
          </cell>
          <cell r="J79">
            <v>151</v>
          </cell>
          <cell r="L79">
            <v>0</v>
          </cell>
          <cell r="N79">
            <v>18</v>
          </cell>
        </row>
        <row r="80">
          <cell r="F80">
            <v>13694</v>
          </cell>
          <cell r="H80">
            <v>10</v>
          </cell>
          <cell r="J80">
            <v>15323</v>
          </cell>
          <cell r="L80">
            <v>0</v>
          </cell>
          <cell r="N80">
            <v>0</v>
          </cell>
        </row>
        <row r="81">
          <cell r="F81">
            <v>186</v>
          </cell>
          <cell r="H81">
            <v>813</v>
          </cell>
          <cell r="J81">
            <v>221</v>
          </cell>
          <cell r="L81">
            <v>10</v>
          </cell>
          <cell r="N81">
            <v>69</v>
          </cell>
        </row>
        <row r="82">
          <cell r="F82">
            <v>2683</v>
          </cell>
          <cell r="H82">
            <v>25</v>
          </cell>
          <cell r="J82">
            <v>2102</v>
          </cell>
          <cell r="L82">
            <v>0</v>
          </cell>
          <cell r="N82">
            <v>3</v>
          </cell>
        </row>
        <row r="83">
          <cell r="F83">
            <v>631</v>
          </cell>
          <cell r="H83">
            <v>466</v>
          </cell>
          <cell r="J83">
            <v>219</v>
          </cell>
          <cell r="L83">
            <v>16</v>
          </cell>
          <cell r="N83">
            <v>467</v>
          </cell>
        </row>
        <row r="84">
          <cell r="F84">
            <v>42</v>
          </cell>
          <cell r="H84">
            <v>0</v>
          </cell>
          <cell r="J84">
            <v>55</v>
          </cell>
          <cell r="L84">
            <v>0</v>
          </cell>
          <cell r="N84">
            <v>0</v>
          </cell>
        </row>
      </sheetData>
      <sheetData sheetId="7"/>
      <sheetData sheetId="8"/>
      <sheetData sheetId="9"/>
      <sheetData sheetId="10"/>
      <sheetData sheetId="11"/>
      <sheetData sheetId="12">
        <row r="33">
          <cell r="F33">
            <v>634</v>
          </cell>
          <cell r="H33">
            <v>21</v>
          </cell>
          <cell r="J33">
            <v>613</v>
          </cell>
          <cell r="L33">
            <v>0</v>
          </cell>
          <cell r="N33">
            <v>0</v>
          </cell>
        </row>
        <row r="34">
          <cell r="F34">
            <v>817</v>
          </cell>
          <cell r="H34">
            <v>0</v>
          </cell>
          <cell r="J34">
            <v>745</v>
          </cell>
          <cell r="L34">
            <v>0</v>
          </cell>
          <cell r="N34">
            <v>7</v>
          </cell>
        </row>
        <row r="35">
          <cell r="F35">
            <v>9784</v>
          </cell>
          <cell r="H35">
            <v>0</v>
          </cell>
          <cell r="J35">
            <v>9420</v>
          </cell>
          <cell r="L35">
            <v>0</v>
          </cell>
          <cell r="N35">
            <v>0</v>
          </cell>
        </row>
        <row r="36">
          <cell r="F36">
            <v>295</v>
          </cell>
          <cell r="H36">
            <v>8</v>
          </cell>
          <cell r="J36">
            <v>367</v>
          </cell>
          <cell r="L36">
            <v>2</v>
          </cell>
          <cell r="N36">
            <v>0</v>
          </cell>
        </row>
        <row r="37">
          <cell r="F37">
            <v>549</v>
          </cell>
          <cell r="H37">
            <v>977</v>
          </cell>
          <cell r="J37">
            <v>670</v>
          </cell>
          <cell r="L37">
            <v>2</v>
          </cell>
          <cell r="N37">
            <v>0</v>
          </cell>
        </row>
        <row r="38">
          <cell r="F38">
            <v>96</v>
          </cell>
          <cell r="H38">
            <v>0</v>
          </cell>
          <cell r="J38">
            <v>149</v>
          </cell>
          <cell r="L38">
            <v>0</v>
          </cell>
          <cell r="N38">
            <v>0</v>
          </cell>
        </row>
        <row r="39">
          <cell r="F39">
            <v>279</v>
          </cell>
          <cell r="H39">
            <v>0</v>
          </cell>
          <cell r="J39">
            <v>278</v>
          </cell>
          <cell r="L39">
            <v>0</v>
          </cell>
          <cell r="N39">
            <v>0</v>
          </cell>
        </row>
        <row r="40">
          <cell r="F40">
            <v>5</v>
          </cell>
          <cell r="H40">
            <v>0</v>
          </cell>
          <cell r="J40">
            <v>14</v>
          </cell>
          <cell r="L40">
            <v>0</v>
          </cell>
          <cell r="N40">
            <v>0</v>
          </cell>
        </row>
        <row r="41">
          <cell r="F41">
            <v>6995</v>
          </cell>
          <cell r="H41">
            <v>0</v>
          </cell>
          <cell r="J41">
            <v>6611</v>
          </cell>
          <cell r="L41">
            <v>0</v>
          </cell>
          <cell r="N41">
            <v>0</v>
          </cell>
        </row>
        <row r="42">
          <cell r="F42">
            <v>3852</v>
          </cell>
          <cell r="H42">
            <v>196</v>
          </cell>
          <cell r="J42">
            <v>3794</v>
          </cell>
          <cell r="L42">
            <v>0</v>
          </cell>
          <cell r="N42">
            <v>0</v>
          </cell>
        </row>
        <row r="43">
          <cell r="F43">
            <v>581</v>
          </cell>
          <cell r="H43">
            <v>1</v>
          </cell>
          <cell r="J43">
            <v>473</v>
          </cell>
          <cell r="L43">
            <v>0</v>
          </cell>
          <cell r="N43">
            <v>6</v>
          </cell>
        </row>
        <row r="44">
          <cell r="F44">
            <v>11</v>
          </cell>
          <cell r="H44">
            <v>0</v>
          </cell>
          <cell r="J44">
            <v>13</v>
          </cell>
          <cell r="L44">
            <v>2</v>
          </cell>
          <cell r="N44">
            <v>0</v>
          </cell>
        </row>
        <row r="45">
          <cell r="F45">
            <v>196</v>
          </cell>
          <cell r="H45">
            <v>0</v>
          </cell>
          <cell r="J45">
            <v>262</v>
          </cell>
          <cell r="L45">
            <v>0</v>
          </cell>
          <cell r="N45">
            <v>0</v>
          </cell>
        </row>
        <row r="46">
          <cell r="F46">
            <v>850</v>
          </cell>
          <cell r="H46">
            <v>0</v>
          </cell>
          <cell r="J46">
            <v>429</v>
          </cell>
          <cell r="L46">
            <v>0</v>
          </cell>
          <cell r="N46">
            <v>0</v>
          </cell>
        </row>
        <row r="47">
          <cell r="F47">
            <v>2460</v>
          </cell>
          <cell r="H47">
            <v>0</v>
          </cell>
          <cell r="J47">
            <v>2477</v>
          </cell>
          <cell r="L47">
            <v>0</v>
          </cell>
          <cell r="N47">
            <v>0</v>
          </cell>
        </row>
        <row r="48">
          <cell r="F48">
            <v>61</v>
          </cell>
          <cell r="H48">
            <v>0</v>
          </cell>
          <cell r="J48">
            <v>61</v>
          </cell>
          <cell r="L48">
            <v>10</v>
          </cell>
          <cell r="N48">
            <v>0</v>
          </cell>
        </row>
        <row r="49">
          <cell r="F49">
            <v>768</v>
          </cell>
          <cell r="H49">
            <v>0</v>
          </cell>
          <cell r="J49">
            <v>786</v>
          </cell>
          <cell r="L49">
            <v>0</v>
          </cell>
          <cell r="N49">
            <v>6</v>
          </cell>
        </row>
        <row r="50">
          <cell r="F50">
            <v>1590</v>
          </cell>
          <cell r="H50">
            <v>0</v>
          </cell>
          <cell r="J50">
            <v>1634</v>
          </cell>
          <cell r="L50">
            <v>0</v>
          </cell>
          <cell r="N50">
            <v>0</v>
          </cell>
        </row>
        <row r="51">
          <cell r="F51">
            <v>609</v>
          </cell>
          <cell r="H51">
            <v>0</v>
          </cell>
          <cell r="J51">
            <v>570</v>
          </cell>
          <cell r="L51">
            <v>0</v>
          </cell>
          <cell r="N51">
            <v>0</v>
          </cell>
        </row>
        <row r="52">
          <cell r="F52">
            <v>1593</v>
          </cell>
          <cell r="H52">
            <v>0</v>
          </cell>
          <cell r="J52">
            <v>1430</v>
          </cell>
          <cell r="L52">
            <v>5</v>
          </cell>
          <cell r="N52">
            <v>0</v>
          </cell>
        </row>
        <row r="53">
          <cell r="F53">
            <v>0</v>
          </cell>
          <cell r="H53">
            <v>0</v>
          </cell>
          <cell r="J53">
            <v>0</v>
          </cell>
          <cell r="L53">
            <v>0</v>
          </cell>
          <cell r="N53">
            <v>0</v>
          </cell>
        </row>
        <row r="54">
          <cell r="F54">
            <v>51</v>
          </cell>
          <cell r="H54">
            <v>0</v>
          </cell>
          <cell r="J54">
            <v>45</v>
          </cell>
          <cell r="L54">
            <v>0</v>
          </cell>
          <cell r="N54">
            <v>0</v>
          </cell>
        </row>
        <row r="55">
          <cell r="F55">
            <v>682</v>
          </cell>
          <cell r="H55">
            <v>0</v>
          </cell>
          <cell r="J55">
            <v>632</v>
          </cell>
          <cell r="L55">
            <v>0</v>
          </cell>
          <cell r="N55">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16</v>
          </cell>
          <cell r="H48">
            <v>0</v>
          </cell>
          <cell r="J48">
            <v>10</v>
          </cell>
          <cell r="L48">
            <v>0</v>
          </cell>
          <cell r="N48">
            <v>0</v>
          </cell>
          <cell r="P48">
            <v>51</v>
          </cell>
        </row>
        <row r="49">
          <cell r="F49">
            <v>55</v>
          </cell>
          <cell r="H49">
            <v>34</v>
          </cell>
          <cell r="J49">
            <v>58</v>
          </cell>
          <cell r="L49">
            <v>0</v>
          </cell>
          <cell r="N49">
            <v>0</v>
          </cell>
          <cell r="P49">
            <v>1207</v>
          </cell>
        </row>
        <row r="50">
          <cell r="F50">
            <v>39</v>
          </cell>
          <cell r="H50">
            <v>-5</v>
          </cell>
          <cell r="J50">
            <v>30</v>
          </cell>
          <cell r="L50">
            <v>1</v>
          </cell>
          <cell r="N50">
            <v>40</v>
          </cell>
          <cell r="P50">
            <v>507</v>
          </cell>
        </row>
        <row r="51">
          <cell r="F51">
            <v>30</v>
          </cell>
          <cell r="H51">
            <v>6</v>
          </cell>
          <cell r="J51">
            <v>8</v>
          </cell>
          <cell r="L51">
            <v>0</v>
          </cell>
          <cell r="N51">
            <v>26</v>
          </cell>
          <cell r="P51">
            <v>272</v>
          </cell>
        </row>
        <row r="52">
          <cell r="F52">
            <v>169</v>
          </cell>
          <cell r="H52">
            <v>351</v>
          </cell>
          <cell r="J52">
            <v>280</v>
          </cell>
          <cell r="L52">
            <v>0</v>
          </cell>
          <cell r="N52">
            <v>0</v>
          </cell>
          <cell r="P52">
            <v>8023</v>
          </cell>
        </row>
        <row r="53">
          <cell r="F53">
            <v>25</v>
          </cell>
          <cell r="H53">
            <v>0</v>
          </cell>
          <cell r="J53">
            <v>174</v>
          </cell>
          <cell r="L53">
            <v>0</v>
          </cell>
          <cell r="N53">
            <v>382</v>
          </cell>
          <cell r="P53">
            <v>2191</v>
          </cell>
        </row>
        <row r="54">
          <cell r="F54">
            <v>228</v>
          </cell>
          <cell r="H54">
            <v>125</v>
          </cell>
          <cell r="J54">
            <v>283</v>
          </cell>
          <cell r="L54">
            <v>0</v>
          </cell>
          <cell r="N54">
            <v>0</v>
          </cell>
          <cell r="P54">
            <v>2059</v>
          </cell>
        </row>
        <row r="55">
          <cell r="F55">
            <v>14</v>
          </cell>
          <cell r="H55">
            <v>0</v>
          </cell>
          <cell r="J55">
            <v>23</v>
          </cell>
          <cell r="L55">
            <v>0</v>
          </cell>
          <cell r="N55">
            <v>0</v>
          </cell>
          <cell r="P55">
            <v>1298</v>
          </cell>
        </row>
        <row r="56">
          <cell r="F56">
            <v>687</v>
          </cell>
          <cell r="H56">
            <v>0</v>
          </cell>
          <cell r="J56">
            <v>245</v>
          </cell>
          <cell r="L56">
            <v>0</v>
          </cell>
          <cell r="N56">
            <v>0</v>
          </cell>
          <cell r="P56">
            <v>20402</v>
          </cell>
        </row>
        <row r="57">
          <cell r="F57">
            <v>90</v>
          </cell>
          <cell r="H57">
            <v>48</v>
          </cell>
          <cell r="J57">
            <v>50</v>
          </cell>
          <cell r="L57">
            <v>0</v>
          </cell>
          <cell r="N57">
            <v>1</v>
          </cell>
          <cell r="P57">
            <v>1802</v>
          </cell>
        </row>
        <row r="58">
          <cell r="F58">
            <v>317</v>
          </cell>
          <cell r="H58">
            <v>0</v>
          </cell>
          <cell r="J58">
            <v>87</v>
          </cell>
          <cell r="L58">
            <v>0</v>
          </cell>
          <cell r="N58">
            <v>182</v>
          </cell>
          <cell r="P58">
            <v>1686</v>
          </cell>
        </row>
        <row r="59">
          <cell r="F59">
            <v>303</v>
          </cell>
          <cell r="H59">
            <v>126</v>
          </cell>
          <cell r="J59">
            <v>308</v>
          </cell>
          <cell r="L59">
            <v>0</v>
          </cell>
          <cell r="N59">
            <v>0</v>
          </cell>
          <cell r="P59">
            <v>7584</v>
          </cell>
        </row>
        <row r="60">
          <cell r="F60">
            <v>342</v>
          </cell>
          <cell r="H60">
            <v>589</v>
          </cell>
          <cell r="J60">
            <v>277</v>
          </cell>
          <cell r="L60">
            <v>0</v>
          </cell>
          <cell r="N60">
            <v>1</v>
          </cell>
          <cell r="P60">
            <v>10386</v>
          </cell>
        </row>
        <row r="61">
          <cell r="F61">
            <v>213</v>
          </cell>
          <cell r="H61">
            <v>706</v>
          </cell>
          <cell r="J61">
            <v>131</v>
          </cell>
          <cell r="L61">
            <v>1</v>
          </cell>
          <cell r="N61">
            <v>71</v>
          </cell>
          <cell r="P61">
            <v>5700</v>
          </cell>
        </row>
        <row r="62">
          <cell r="F62">
            <v>141</v>
          </cell>
          <cell r="H62">
            <v>81</v>
          </cell>
          <cell r="J62">
            <v>51</v>
          </cell>
          <cell r="L62">
            <v>1</v>
          </cell>
          <cell r="N62">
            <v>3</v>
          </cell>
          <cell r="P62">
            <v>1034</v>
          </cell>
        </row>
        <row r="63">
          <cell r="F63">
            <v>27</v>
          </cell>
          <cell r="H63">
            <v>97</v>
          </cell>
          <cell r="J63">
            <v>17</v>
          </cell>
          <cell r="L63">
            <v>0</v>
          </cell>
          <cell r="N63">
            <v>0</v>
          </cell>
          <cell r="P63">
            <v>1587</v>
          </cell>
        </row>
        <row r="64">
          <cell r="F64">
            <v>111</v>
          </cell>
          <cell r="H64">
            <v>175</v>
          </cell>
          <cell r="J64">
            <v>140</v>
          </cell>
          <cell r="L64">
            <v>0</v>
          </cell>
          <cell r="N64">
            <v>0</v>
          </cell>
          <cell r="P64">
            <v>20050</v>
          </cell>
        </row>
        <row r="65">
          <cell r="F65">
            <v>262</v>
          </cell>
          <cell r="H65">
            <v>182</v>
          </cell>
          <cell r="J65">
            <v>39</v>
          </cell>
          <cell r="L65">
            <v>0</v>
          </cell>
          <cell r="N65">
            <v>12</v>
          </cell>
          <cell r="P65">
            <v>3674</v>
          </cell>
        </row>
        <row r="66">
          <cell r="F66">
            <v>0</v>
          </cell>
          <cell r="H66">
            <v>0</v>
          </cell>
          <cell r="J66">
            <v>0</v>
          </cell>
          <cell r="L66">
            <v>0</v>
          </cell>
          <cell r="N66">
            <v>0</v>
          </cell>
          <cell r="P66">
            <v>0</v>
          </cell>
        </row>
        <row r="67">
          <cell r="F67">
            <v>261</v>
          </cell>
          <cell r="H67">
            <v>34</v>
          </cell>
          <cell r="J67">
            <v>203</v>
          </cell>
          <cell r="L67">
            <v>0</v>
          </cell>
          <cell r="N67">
            <v>2</v>
          </cell>
          <cell r="P67">
            <v>7105</v>
          </cell>
        </row>
        <row r="68">
          <cell r="F68">
            <v>81</v>
          </cell>
          <cell r="H68">
            <v>72</v>
          </cell>
          <cell r="J68">
            <v>143</v>
          </cell>
          <cell r="L68">
            <v>0</v>
          </cell>
          <cell r="N68">
            <v>0</v>
          </cell>
          <cell r="P68">
            <v>2214</v>
          </cell>
        </row>
        <row r="69">
          <cell r="F69">
            <v>175</v>
          </cell>
          <cell r="H69">
            <v>69</v>
          </cell>
          <cell r="J69">
            <v>198</v>
          </cell>
          <cell r="L69">
            <v>0</v>
          </cell>
          <cell r="N69">
            <v>0</v>
          </cell>
          <cell r="P69">
            <v>340</v>
          </cell>
        </row>
        <row r="70">
          <cell r="F70">
            <v>308</v>
          </cell>
          <cell r="H70">
            <v>0</v>
          </cell>
          <cell r="J70">
            <v>245</v>
          </cell>
          <cell r="L70">
            <v>0</v>
          </cell>
          <cell r="N70">
            <v>0</v>
          </cell>
          <cell r="P70">
            <v>2895</v>
          </cell>
        </row>
        <row r="71">
          <cell r="F71">
            <v>53</v>
          </cell>
          <cell r="H71">
            <v>51</v>
          </cell>
          <cell r="J71">
            <v>44</v>
          </cell>
          <cell r="L71">
            <v>2</v>
          </cell>
          <cell r="N71">
            <v>94</v>
          </cell>
          <cell r="P71">
            <v>3774</v>
          </cell>
        </row>
        <row r="72">
          <cell r="F72">
            <v>172</v>
          </cell>
          <cell r="H72">
            <v>18</v>
          </cell>
          <cell r="J72">
            <v>45</v>
          </cell>
          <cell r="L72">
            <v>0</v>
          </cell>
          <cell r="N72">
            <v>1</v>
          </cell>
          <cell r="P72">
            <v>998</v>
          </cell>
        </row>
        <row r="73">
          <cell r="F73">
            <v>143</v>
          </cell>
          <cell r="H73">
            <v>18</v>
          </cell>
          <cell r="J73">
            <v>109</v>
          </cell>
          <cell r="L73">
            <v>0</v>
          </cell>
          <cell r="N73">
            <v>2</v>
          </cell>
          <cell r="P73">
            <v>2608</v>
          </cell>
        </row>
        <row r="74">
          <cell r="F74">
            <v>29</v>
          </cell>
          <cell r="H74">
            <v>85</v>
          </cell>
          <cell r="J74">
            <v>26</v>
          </cell>
          <cell r="L74">
            <v>0</v>
          </cell>
          <cell r="N74">
            <v>0</v>
          </cell>
          <cell r="P74">
            <v>2026</v>
          </cell>
        </row>
        <row r="75">
          <cell r="F75">
            <v>44</v>
          </cell>
          <cell r="H75">
            <v>81</v>
          </cell>
          <cell r="J75">
            <v>15</v>
          </cell>
          <cell r="L75">
            <v>0</v>
          </cell>
          <cell r="N75">
            <v>0</v>
          </cell>
          <cell r="P75">
            <v>315</v>
          </cell>
        </row>
        <row r="76">
          <cell r="F76">
            <v>0</v>
          </cell>
          <cell r="H76">
            <v>0</v>
          </cell>
          <cell r="J76">
            <v>0</v>
          </cell>
          <cell r="L76">
            <v>0</v>
          </cell>
          <cell r="N76">
            <v>0</v>
          </cell>
          <cell r="P76">
            <v>0</v>
          </cell>
        </row>
        <row r="77">
          <cell r="F77">
            <v>222</v>
          </cell>
          <cell r="H77">
            <v>338</v>
          </cell>
          <cell r="J77">
            <v>88</v>
          </cell>
          <cell r="L77">
            <v>1</v>
          </cell>
          <cell r="N77">
            <v>6</v>
          </cell>
          <cell r="P77">
            <v>2207</v>
          </cell>
        </row>
        <row r="78">
          <cell r="F78">
            <v>41</v>
          </cell>
          <cell r="H78">
            <v>0</v>
          </cell>
          <cell r="J78">
            <v>31</v>
          </cell>
          <cell r="L78">
            <v>0</v>
          </cell>
          <cell r="N78">
            <v>3</v>
          </cell>
          <cell r="P78">
            <v>201</v>
          </cell>
        </row>
        <row r="79">
          <cell r="F79">
            <v>32</v>
          </cell>
          <cell r="H79">
            <v>11</v>
          </cell>
          <cell r="J79">
            <v>8</v>
          </cell>
          <cell r="L79">
            <v>0</v>
          </cell>
          <cell r="N79">
            <v>28</v>
          </cell>
          <cell r="P79">
            <v>1509</v>
          </cell>
        </row>
        <row r="80">
          <cell r="F80">
            <v>13</v>
          </cell>
          <cell r="H80">
            <v>6</v>
          </cell>
          <cell r="J80">
            <v>20</v>
          </cell>
          <cell r="L80">
            <v>0</v>
          </cell>
          <cell r="N80">
            <v>0</v>
          </cell>
          <cell r="P80">
            <v>660</v>
          </cell>
        </row>
        <row r="81">
          <cell r="F81">
            <v>53</v>
          </cell>
          <cell r="H81">
            <v>837</v>
          </cell>
          <cell r="J81">
            <v>230</v>
          </cell>
          <cell r="L81">
            <v>1</v>
          </cell>
          <cell r="N81">
            <v>30</v>
          </cell>
          <cell r="P81">
            <v>1972</v>
          </cell>
        </row>
        <row r="82">
          <cell r="F82">
            <v>194</v>
          </cell>
          <cell r="H82">
            <v>29</v>
          </cell>
          <cell r="J82">
            <v>163</v>
          </cell>
          <cell r="L82">
            <v>0</v>
          </cell>
          <cell r="N82">
            <v>0</v>
          </cell>
          <cell r="P82">
            <v>3800</v>
          </cell>
        </row>
        <row r="83">
          <cell r="F83">
            <v>194</v>
          </cell>
          <cell r="H83">
            <v>307</v>
          </cell>
          <cell r="J83">
            <v>20</v>
          </cell>
          <cell r="L83">
            <v>2</v>
          </cell>
          <cell r="N83">
            <v>323</v>
          </cell>
          <cell r="P83">
            <v>3335</v>
          </cell>
        </row>
        <row r="84">
          <cell r="F84">
            <v>66</v>
          </cell>
          <cell r="H84">
            <v>4</v>
          </cell>
          <cell r="J84">
            <v>78</v>
          </cell>
          <cell r="L84">
            <v>0</v>
          </cell>
          <cell r="N84">
            <v>0</v>
          </cell>
          <cell r="P84">
            <v>5035</v>
          </cell>
        </row>
      </sheetData>
      <sheetData sheetId="4"/>
      <sheetData sheetId="5"/>
      <sheetData sheetId="6">
        <row r="48">
          <cell r="F48">
            <v>44489</v>
          </cell>
          <cell r="H48">
            <v>0</v>
          </cell>
          <cell r="J48">
            <v>29307</v>
          </cell>
          <cell r="L48">
            <v>39</v>
          </cell>
          <cell r="N48">
            <v>2051</v>
          </cell>
          <cell r="P48">
            <v>45669</v>
          </cell>
        </row>
        <row r="49">
          <cell r="F49">
            <v>90</v>
          </cell>
          <cell r="H49">
            <v>24</v>
          </cell>
          <cell r="J49">
            <v>80</v>
          </cell>
          <cell r="L49">
            <v>0</v>
          </cell>
          <cell r="N49">
            <v>0</v>
          </cell>
          <cell r="P49">
            <v>2522</v>
          </cell>
        </row>
        <row r="50">
          <cell r="F50">
            <v>671</v>
          </cell>
          <cell r="H50">
            <v>285</v>
          </cell>
          <cell r="J50">
            <v>425</v>
          </cell>
          <cell r="L50">
            <v>3</v>
          </cell>
          <cell r="N50">
            <v>73</v>
          </cell>
          <cell r="P50">
            <v>1820</v>
          </cell>
        </row>
        <row r="51">
          <cell r="F51">
            <v>1551</v>
          </cell>
          <cell r="H51">
            <v>54</v>
          </cell>
          <cell r="J51">
            <v>1557</v>
          </cell>
          <cell r="L51">
            <v>0</v>
          </cell>
          <cell r="N51">
            <v>20</v>
          </cell>
          <cell r="P51">
            <v>742</v>
          </cell>
        </row>
        <row r="52">
          <cell r="F52">
            <v>1163</v>
          </cell>
          <cell r="H52">
            <v>1479</v>
          </cell>
          <cell r="J52">
            <v>1063</v>
          </cell>
          <cell r="L52">
            <v>0</v>
          </cell>
          <cell r="N52">
            <v>0</v>
          </cell>
          <cell r="P52">
            <v>3873</v>
          </cell>
        </row>
        <row r="53">
          <cell r="F53">
            <v>114297</v>
          </cell>
          <cell r="H53">
            <v>0</v>
          </cell>
          <cell r="J53">
            <v>106881</v>
          </cell>
          <cell r="L53">
            <v>0</v>
          </cell>
          <cell r="N53">
            <v>1099</v>
          </cell>
          <cell r="P53">
            <v>135202</v>
          </cell>
        </row>
        <row r="54">
          <cell r="F54">
            <v>771</v>
          </cell>
          <cell r="H54">
            <v>543</v>
          </cell>
          <cell r="J54">
            <v>951</v>
          </cell>
          <cell r="L54">
            <v>0</v>
          </cell>
          <cell r="N54">
            <v>0</v>
          </cell>
          <cell r="P54">
            <v>4060</v>
          </cell>
        </row>
        <row r="55">
          <cell r="F55">
            <v>87</v>
          </cell>
          <cell r="H55">
            <v>0</v>
          </cell>
          <cell r="J55">
            <v>93</v>
          </cell>
          <cell r="L55">
            <v>0</v>
          </cell>
          <cell r="N55">
            <v>0</v>
          </cell>
          <cell r="P55">
            <v>2585</v>
          </cell>
        </row>
        <row r="56">
          <cell r="F56">
            <v>100</v>
          </cell>
          <cell r="H56">
            <v>0</v>
          </cell>
          <cell r="J56">
            <v>58</v>
          </cell>
          <cell r="L56">
            <v>0</v>
          </cell>
          <cell r="N56">
            <v>0</v>
          </cell>
          <cell r="P56">
            <v>587</v>
          </cell>
        </row>
        <row r="57">
          <cell r="F57">
            <v>372</v>
          </cell>
          <cell r="H57">
            <v>421</v>
          </cell>
          <cell r="J57">
            <v>251</v>
          </cell>
          <cell r="L57">
            <v>1</v>
          </cell>
          <cell r="N57">
            <v>14</v>
          </cell>
          <cell r="P57">
            <v>3716</v>
          </cell>
        </row>
        <row r="58">
          <cell r="F58">
            <v>18161</v>
          </cell>
          <cell r="H58">
            <v>0</v>
          </cell>
          <cell r="J58">
            <v>17955</v>
          </cell>
          <cell r="L58">
            <v>0</v>
          </cell>
          <cell r="N58">
            <v>2378</v>
          </cell>
          <cell r="P58">
            <v>30863</v>
          </cell>
        </row>
        <row r="59">
          <cell r="F59">
            <v>1184</v>
          </cell>
          <cell r="H59">
            <v>163</v>
          </cell>
          <cell r="J59">
            <v>1216</v>
          </cell>
          <cell r="L59">
            <v>5</v>
          </cell>
          <cell r="N59">
            <v>0</v>
          </cell>
          <cell r="P59">
            <v>5094</v>
          </cell>
        </row>
        <row r="60">
          <cell r="F60">
            <v>746</v>
          </cell>
          <cell r="H60">
            <v>1343</v>
          </cell>
          <cell r="J60">
            <v>452</v>
          </cell>
          <cell r="L60">
            <v>0</v>
          </cell>
          <cell r="N60">
            <v>27</v>
          </cell>
          <cell r="P60">
            <v>5599</v>
          </cell>
        </row>
        <row r="61">
          <cell r="F61">
            <v>10435</v>
          </cell>
          <cell r="H61">
            <v>2900</v>
          </cell>
          <cell r="J61">
            <v>10056</v>
          </cell>
          <cell r="L61">
            <v>19</v>
          </cell>
          <cell r="N61">
            <v>33</v>
          </cell>
          <cell r="P61">
            <v>7797</v>
          </cell>
        </row>
        <row r="62">
          <cell r="F62">
            <v>1279</v>
          </cell>
          <cell r="H62">
            <v>1465</v>
          </cell>
          <cell r="J62">
            <v>1272</v>
          </cell>
          <cell r="L62">
            <v>5</v>
          </cell>
          <cell r="N62">
            <v>5</v>
          </cell>
          <cell r="P62">
            <v>1342</v>
          </cell>
        </row>
        <row r="63">
          <cell r="F63">
            <v>218</v>
          </cell>
          <cell r="H63">
            <v>90</v>
          </cell>
          <cell r="J63">
            <v>141</v>
          </cell>
          <cell r="L63">
            <v>0</v>
          </cell>
          <cell r="N63">
            <v>8</v>
          </cell>
          <cell r="P63">
            <v>922</v>
          </cell>
        </row>
        <row r="64">
          <cell r="F64">
            <v>9</v>
          </cell>
          <cell r="H64">
            <v>10</v>
          </cell>
          <cell r="J64">
            <v>7</v>
          </cell>
          <cell r="L64">
            <v>0</v>
          </cell>
          <cell r="N64">
            <v>0</v>
          </cell>
          <cell r="P64">
            <v>1319</v>
          </cell>
        </row>
        <row r="65">
          <cell r="F65">
            <v>579</v>
          </cell>
          <cell r="H65">
            <v>478</v>
          </cell>
          <cell r="J65">
            <v>290</v>
          </cell>
          <cell r="L65">
            <v>0</v>
          </cell>
          <cell r="N65">
            <v>44</v>
          </cell>
          <cell r="P65">
            <v>3209</v>
          </cell>
        </row>
        <row r="66">
          <cell r="F66">
            <v>495832</v>
          </cell>
          <cell r="H66">
            <v>0</v>
          </cell>
          <cell r="J66">
            <v>461900</v>
          </cell>
          <cell r="L66">
            <v>0</v>
          </cell>
          <cell r="N66">
            <v>0</v>
          </cell>
          <cell r="P66">
            <v>140039</v>
          </cell>
        </row>
        <row r="67">
          <cell r="F67">
            <v>1314</v>
          </cell>
          <cell r="H67">
            <v>97</v>
          </cell>
          <cell r="J67">
            <v>873</v>
          </cell>
          <cell r="L67">
            <v>0</v>
          </cell>
          <cell r="N67">
            <v>100</v>
          </cell>
          <cell r="P67">
            <v>5170</v>
          </cell>
        </row>
        <row r="68">
          <cell r="F68">
            <v>592</v>
          </cell>
          <cell r="H68">
            <v>342</v>
          </cell>
          <cell r="J68">
            <v>372</v>
          </cell>
          <cell r="L68">
            <v>2</v>
          </cell>
          <cell r="N68">
            <v>11</v>
          </cell>
          <cell r="P68">
            <v>9096</v>
          </cell>
        </row>
        <row r="69">
          <cell r="F69">
            <v>55045</v>
          </cell>
          <cell r="H69">
            <v>75</v>
          </cell>
          <cell r="J69">
            <v>42618</v>
          </cell>
          <cell r="L69">
            <v>0</v>
          </cell>
          <cell r="N69">
            <v>0</v>
          </cell>
          <cell r="P69">
            <v>32709</v>
          </cell>
        </row>
        <row r="70">
          <cell r="F70">
            <v>111</v>
          </cell>
          <cell r="H70">
            <v>0</v>
          </cell>
          <cell r="J70">
            <v>78</v>
          </cell>
          <cell r="L70">
            <v>0</v>
          </cell>
          <cell r="N70">
            <v>0</v>
          </cell>
          <cell r="P70">
            <v>723</v>
          </cell>
        </row>
        <row r="71">
          <cell r="F71">
            <v>552</v>
          </cell>
          <cell r="H71">
            <v>722</v>
          </cell>
          <cell r="J71">
            <v>325</v>
          </cell>
          <cell r="L71">
            <v>4</v>
          </cell>
          <cell r="N71">
            <v>112</v>
          </cell>
          <cell r="P71">
            <v>4511</v>
          </cell>
        </row>
        <row r="72">
          <cell r="F72">
            <v>14322</v>
          </cell>
          <cell r="H72">
            <v>462</v>
          </cell>
          <cell r="J72">
            <v>13637</v>
          </cell>
          <cell r="L72">
            <v>118</v>
          </cell>
          <cell r="N72">
            <v>0</v>
          </cell>
          <cell r="P72">
            <v>8817</v>
          </cell>
        </row>
        <row r="73">
          <cell r="F73">
            <v>482</v>
          </cell>
          <cell r="H73">
            <v>5</v>
          </cell>
          <cell r="J73">
            <v>402</v>
          </cell>
          <cell r="L73">
            <v>0</v>
          </cell>
          <cell r="N73">
            <v>3</v>
          </cell>
          <cell r="P73">
            <v>3390</v>
          </cell>
        </row>
        <row r="74">
          <cell r="F74">
            <v>466</v>
          </cell>
          <cell r="H74">
            <v>463</v>
          </cell>
          <cell r="J74">
            <v>455</v>
          </cell>
          <cell r="L74">
            <v>2</v>
          </cell>
          <cell r="N74">
            <v>0</v>
          </cell>
          <cell r="P74">
            <v>3771</v>
          </cell>
        </row>
        <row r="75">
          <cell r="F75">
            <v>353</v>
          </cell>
          <cell r="H75">
            <v>969</v>
          </cell>
          <cell r="J75">
            <v>541</v>
          </cell>
          <cell r="L75">
            <v>5</v>
          </cell>
          <cell r="N75">
            <v>22</v>
          </cell>
          <cell r="P75">
            <v>1242</v>
          </cell>
        </row>
        <row r="76">
          <cell r="F76">
            <v>0</v>
          </cell>
          <cell r="H76">
            <v>0</v>
          </cell>
          <cell r="J76">
            <v>0</v>
          </cell>
          <cell r="L76">
            <v>0</v>
          </cell>
          <cell r="N76">
            <v>0</v>
          </cell>
          <cell r="P76">
            <v>0</v>
          </cell>
        </row>
        <row r="77">
          <cell r="F77">
            <v>5084</v>
          </cell>
          <cell r="H77">
            <v>776</v>
          </cell>
          <cell r="J77">
            <v>4494</v>
          </cell>
          <cell r="L77">
            <v>11</v>
          </cell>
          <cell r="N77">
            <v>19</v>
          </cell>
          <cell r="P77">
            <v>16196</v>
          </cell>
        </row>
        <row r="78">
          <cell r="F78">
            <v>161</v>
          </cell>
          <cell r="H78">
            <v>0</v>
          </cell>
          <cell r="J78">
            <v>130</v>
          </cell>
          <cell r="L78">
            <v>0</v>
          </cell>
          <cell r="N78">
            <v>0</v>
          </cell>
          <cell r="P78">
            <v>11692</v>
          </cell>
        </row>
        <row r="79">
          <cell r="F79">
            <v>205</v>
          </cell>
          <cell r="H79">
            <v>48</v>
          </cell>
          <cell r="J79">
            <v>142</v>
          </cell>
          <cell r="L79">
            <v>0</v>
          </cell>
          <cell r="N79">
            <v>136</v>
          </cell>
          <cell r="P79">
            <v>889</v>
          </cell>
        </row>
        <row r="80">
          <cell r="F80">
            <v>14589</v>
          </cell>
          <cell r="H80">
            <v>0</v>
          </cell>
          <cell r="J80">
            <v>18485</v>
          </cell>
          <cell r="L80">
            <v>3</v>
          </cell>
          <cell r="N80">
            <v>0</v>
          </cell>
          <cell r="P80">
            <v>60325</v>
          </cell>
        </row>
        <row r="81">
          <cell r="F81">
            <v>242</v>
          </cell>
          <cell r="H81">
            <v>270</v>
          </cell>
          <cell r="J81">
            <v>218</v>
          </cell>
          <cell r="L81">
            <v>10</v>
          </cell>
          <cell r="N81">
            <v>32</v>
          </cell>
          <cell r="P81">
            <v>1309</v>
          </cell>
        </row>
        <row r="82">
          <cell r="F82">
            <v>2317</v>
          </cell>
          <cell r="H82">
            <v>43</v>
          </cell>
          <cell r="J82">
            <v>2199</v>
          </cell>
          <cell r="L82">
            <v>0</v>
          </cell>
          <cell r="N82">
            <v>3</v>
          </cell>
          <cell r="P82">
            <v>41273</v>
          </cell>
        </row>
        <row r="83">
          <cell r="F83">
            <v>530</v>
          </cell>
          <cell r="H83">
            <v>414</v>
          </cell>
          <cell r="J83">
            <v>118</v>
          </cell>
          <cell r="L83">
            <v>9</v>
          </cell>
          <cell r="N83">
            <v>320</v>
          </cell>
          <cell r="P83">
            <v>2178</v>
          </cell>
        </row>
        <row r="84">
          <cell r="F84">
            <v>42</v>
          </cell>
          <cell r="H84">
            <v>8</v>
          </cell>
          <cell r="J84">
            <v>52</v>
          </cell>
          <cell r="L84">
            <v>0</v>
          </cell>
          <cell r="N84">
            <v>0</v>
          </cell>
          <cell r="P84">
            <v>2852</v>
          </cell>
        </row>
      </sheetData>
      <sheetData sheetId="7"/>
      <sheetData sheetId="8"/>
      <sheetData sheetId="9"/>
      <sheetData sheetId="10"/>
      <sheetData sheetId="11"/>
      <sheetData sheetId="12">
        <row r="33">
          <cell r="F33">
            <v>764</v>
          </cell>
          <cell r="H33">
            <v>67</v>
          </cell>
          <cell r="J33">
            <v>818</v>
          </cell>
          <cell r="L33">
            <v>2</v>
          </cell>
          <cell r="N33">
            <v>0</v>
          </cell>
          <cell r="P33">
            <v>581</v>
          </cell>
        </row>
        <row r="34">
          <cell r="F34">
            <v>553</v>
          </cell>
          <cell r="H34">
            <v>0</v>
          </cell>
          <cell r="J34">
            <v>631</v>
          </cell>
          <cell r="L34">
            <v>0</v>
          </cell>
          <cell r="N34">
            <v>1</v>
          </cell>
          <cell r="P34">
            <v>575</v>
          </cell>
        </row>
        <row r="35">
          <cell r="F35">
            <v>12415</v>
          </cell>
          <cell r="H35">
            <v>0</v>
          </cell>
          <cell r="J35">
            <v>8187</v>
          </cell>
          <cell r="L35">
            <v>7</v>
          </cell>
          <cell r="N35">
            <v>0</v>
          </cell>
          <cell r="P35">
            <v>8439</v>
          </cell>
        </row>
        <row r="36">
          <cell r="F36">
            <v>25</v>
          </cell>
          <cell r="H36">
            <v>0</v>
          </cell>
          <cell r="J36">
            <v>29</v>
          </cell>
          <cell r="L36">
            <v>0</v>
          </cell>
          <cell r="N36">
            <v>0</v>
          </cell>
          <cell r="P36">
            <v>15</v>
          </cell>
        </row>
        <row r="37">
          <cell r="F37">
            <v>669</v>
          </cell>
          <cell r="H37">
            <v>784</v>
          </cell>
          <cell r="J37">
            <v>735</v>
          </cell>
          <cell r="L37">
            <v>2</v>
          </cell>
          <cell r="N37">
            <v>0</v>
          </cell>
          <cell r="P37">
            <v>3094</v>
          </cell>
        </row>
        <row r="38">
          <cell r="F38">
            <v>141</v>
          </cell>
          <cell r="H38">
            <v>0</v>
          </cell>
          <cell r="J38">
            <v>119</v>
          </cell>
          <cell r="L38">
            <v>0</v>
          </cell>
          <cell r="N38">
            <v>0</v>
          </cell>
          <cell r="P38">
            <v>874</v>
          </cell>
        </row>
        <row r="39">
          <cell r="F39">
            <v>242</v>
          </cell>
          <cell r="H39">
            <v>0</v>
          </cell>
          <cell r="J39">
            <v>241</v>
          </cell>
          <cell r="L39">
            <v>0</v>
          </cell>
          <cell r="N39">
            <v>0</v>
          </cell>
          <cell r="P39">
            <v>4</v>
          </cell>
        </row>
        <row r="40">
          <cell r="F40">
            <v>12</v>
          </cell>
          <cell r="H40">
            <v>-3</v>
          </cell>
          <cell r="J40">
            <v>16</v>
          </cell>
          <cell r="L40">
            <v>0</v>
          </cell>
          <cell r="N40">
            <v>0</v>
          </cell>
          <cell r="P40">
            <v>47</v>
          </cell>
        </row>
        <row r="41">
          <cell r="F41">
            <v>6717</v>
          </cell>
          <cell r="H41">
            <v>0</v>
          </cell>
          <cell r="J41">
            <v>6864</v>
          </cell>
          <cell r="L41">
            <v>0</v>
          </cell>
          <cell r="N41">
            <v>0</v>
          </cell>
          <cell r="P41">
            <v>2640</v>
          </cell>
        </row>
        <row r="42">
          <cell r="F42">
            <v>3912</v>
          </cell>
          <cell r="H42">
            <v>8</v>
          </cell>
          <cell r="J42">
            <v>3877</v>
          </cell>
          <cell r="L42">
            <v>0</v>
          </cell>
          <cell r="N42">
            <v>1</v>
          </cell>
          <cell r="P42">
            <v>2767</v>
          </cell>
        </row>
        <row r="43">
          <cell r="F43">
            <v>1005</v>
          </cell>
          <cell r="H43">
            <v>0</v>
          </cell>
          <cell r="J43">
            <v>1066</v>
          </cell>
          <cell r="L43">
            <v>1</v>
          </cell>
          <cell r="N43">
            <v>0</v>
          </cell>
          <cell r="P43">
            <v>373</v>
          </cell>
        </row>
        <row r="44">
          <cell r="F44">
            <v>16</v>
          </cell>
          <cell r="H44">
            <v>0</v>
          </cell>
          <cell r="J44">
            <v>7</v>
          </cell>
          <cell r="L44">
            <v>0</v>
          </cell>
          <cell r="N44">
            <v>0</v>
          </cell>
          <cell r="P44">
            <v>41</v>
          </cell>
        </row>
        <row r="45">
          <cell r="F45">
            <v>257</v>
          </cell>
          <cell r="H45">
            <v>0</v>
          </cell>
          <cell r="J45">
            <v>286</v>
          </cell>
          <cell r="L45">
            <v>0</v>
          </cell>
          <cell r="N45">
            <v>0</v>
          </cell>
          <cell r="P45">
            <v>294</v>
          </cell>
        </row>
        <row r="46">
          <cell r="F46">
            <v>733</v>
          </cell>
          <cell r="H46">
            <v>0</v>
          </cell>
          <cell r="J46">
            <v>613</v>
          </cell>
          <cell r="L46">
            <v>0</v>
          </cell>
          <cell r="N46">
            <v>0</v>
          </cell>
          <cell r="P46">
            <v>2578</v>
          </cell>
        </row>
        <row r="47">
          <cell r="F47">
            <v>2749</v>
          </cell>
          <cell r="H47">
            <v>0</v>
          </cell>
          <cell r="J47">
            <v>2650</v>
          </cell>
          <cell r="L47">
            <v>0</v>
          </cell>
          <cell r="N47">
            <v>0</v>
          </cell>
          <cell r="P47">
            <v>1446</v>
          </cell>
        </row>
        <row r="48">
          <cell r="F48">
            <v>35</v>
          </cell>
          <cell r="H48">
            <v>0</v>
          </cell>
          <cell r="J48">
            <v>84</v>
          </cell>
          <cell r="L48">
            <v>18</v>
          </cell>
          <cell r="N48">
            <v>2</v>
          </cell>
          <cell r="P48">
            <v>596</v>
          </cell>
        </row>
        <row r="49">
          <cell r="F49">
            <v>676</v>
          </cell>
          <cell r="H49">
            <v>0</v>
          </cell>
          <cell r="J49">
            <v>924</v>
          </cell>
          <cell r="L49">
            <v>0</v>
          </cell>
          <cell r="N49">
            <v>29</v>
          </cell>
          <cell r="P49">
            <v>1611</v>
          </cell>
        </row>
        <row r="50">
          <cell r="F50">
            <v>1700</v>
          </cell>
          <cell r="H50">
            <v>0</v>
          </cell>
          <cell r="J50">
            <v>1746</v>
          </cell>
          <cell r="L50">
            <v>0</v>
          </cell>
          <cell r="N50">
            <v>0</v>
          </cell>
          <cell r="P50">
            <v>8446</v>
          </cell>
        </row>
        <row r="51">
          <cell r="F51">
            <v>762</v>
          </cell>
          <cell r="H51">
            <v>0</v>
          </cell>
          <cell r="J51">
            <v>735</v>
          </cell>
          <cell r="L51">
            <v>0</v>
          </cell>
          <cell r="N51">
            <v>0</v>
          </cell>
          <cell r="P51">
            <v>676</v>
          </cell>
        </row>
        <row r="52">
          <cell r="F52">
            <v>1898</v>
          </cell>
          <cell r="H52">
            <v>0</v>
          </cell>
          <cell r="J52">
            <v>1589</v>
          </cell>
          <cell r="L52">
            <v>11</v>
          </cell>
          <cell r="N52">
            <v>1</v>
          </cell>
          <cell r="P52">
            <v>3047</v>
          </cell>
        </row>
        <row r="53">
          <cell r="F53">
            <v>403</v>
          </cell>
          <cell r="H53">
            <v>2</v>
          </cell>
          <cell r="J53">
            <v>413</v>
          </cell>
          <cell r="L53">
            <v>2</v>
          </cell>
          <cell r="N53">
            <v>0</v>
          </cell>
          <cell r="P53">
            <v>138</v>
          </cell>
        </row>
        <row r="54">
          <cell r="F54">
            <v>26</v>
          </cell>
          <cell r="H54">
            <v>0</v>
          </cell>
          <cell r="J54">
            <v>28</v>
          </cell>
          <cell r="L54">
            <v>0</v>
          </cell>
          <cell r="N54">
            <v>0</v>
          </cell>
          <cell r="P54">
            <v>39</v>
          </cell>
        </row>
        <row r="55">
          <cell r="F55">
            <v>642</v>
          </cell>
          <cell r="H55">
            <v>0</v>
          </cell>
          <cell r="J55">
            <v>682</v>
          </cell>
          <cell r="L55">
            <v>1</v>
          </cell>
          <cell r="N55">
            <v>0</v>
          </cell>
          <cell r="P55">
            <v>255</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 val="Sheet1"/>
    </sheetNames>
    <sheetDataSet>
      <sheetData sheetId="0"/>
      <sheetData sheetId="1"/>
      <sheetData sheetId="2"/>
      <sheetData sheetId="3"/>
      <sheetData sheetId="4"/>
      <sheetData sheetId="5">
        <row r="85">
          <cell r="D85">
            <v>2468</v>
          </cell>
          <cell r="F85">
            <v>494</v>
          </cell>
          <cell r="H85">
            <v>1321</v>
          </cell>
          <cell r="J85">
            <v>883</v>
          </cell>
          <cell r="L85">
            <v>13</v>
          </cell>
          <cell r="N85">
            <v>0</v>
          </cell>
        </row>
      </sheetData>
      <sheetData sheetId="6"/>
      <sheetData sheetId="7"/>
      <sheetData sheetId="8"/>
      <sheetData sheetId="9"/>
      <sheetData sheetId="10"/>
      <sheetData sheetId="11">
        <row r="60">
          <cell r="D60">
            <v>30039</v>
          </cell>
          <cell r="F60">
            <v>30512</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abSelected="1" topLeftCell="A5" zoomScale="82" zoomScaleNormal="82" workbookViewId="0">
      <selection activeCell="E18" sqref="E18"/>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36</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92</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2022</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37</v>
      </c>
      <c r="F18" s="20" t="s">
        <v>93</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eThuZl7PssxwwpB4vIzGsYGy3MfsqB27+kZAgQ+OY7dmdHZbcHb8rYFVB66Lalhkavv1DPPPySyBEdg4w2aI3w==" saltValue="nNOKlCkOnheHumKXuIz+mQ==" spinCount="100000" sheet="1" objects="1" scenarios="1"/>
  <pageMargins left="0.7" right="0.7" top="0.75" bottom="0.75" header="0.3" footer="0.3"/>
  <pageSetup scale="80"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E16" sqref="E16"/>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131" t="s">
        <v>6</v>
      </c>
      <c r="C3" s="132"/>
      <c r="D3" s="132"/>
      <c r="E3" s="132"/>
      <c r="F3" s="133"/>
    </row>
    <row r="4" spans="2:6" ht="15" thickTop="1" x14ac:dyDescent="0.35">
      <c r="B4" s="134" t="s">
        <v>70</v>
      </c>
      <c r="C4" s="135"/>
      <c r="D4" s="135"/>
      <c r="E4" s="135"/>
      <c r="F4" s="136"/>
    </row>
    <row r="5" spans="2:6" ht="14.5" x14ac:dyDescent="0.35">
      <c r="B5" s="134"/>
      <c r="C5" s="135"/>
      <c r="D5" s="135"/>
      <c r="E5" s="135"/>
      <c r="F5" s="136"/>
    </row>
    <row r="6" spans="2:6" ht="14.5" x14ac:dyDescent="0.35">
      <c r="B6" s="134"/>
      <c r="C6" s="135"/>
      <c r="D6" s="135"/>
      <c r="E6" s="135"/>
      <c r="F6" s="136"/>
    </row>
    <row r="7" spans="2:6" ht="14.5" x14ac:dyDescent="0.35">
      <c r="B7" s="134"/>
      <c r="C7" s="135"/>
      <c r="D7" s="135"/>
      <c r="E7" s="135"/>
      <c r="F7" s="136"/>
    </row>
    <row r="8" spans="2:6" ht="14.5" x14ac:dyDescent="0.35">
      <c r="B8" s="134"/>
      <c r="C8" s="135"/>
      <c r="D8" s="135"/>
      <c r="E8" s="135"/>
      <c r="F8" s="136"/>
    </row>
    <row r="9" spans="2:6" ht="14.5" x14ac:dyDescent="0.35">
      <c r="B9" s="134"/>
      <c r="C9" s="135"/>
      <c r="D9" s="135"/>
      <c r="E9" s="135"/>
      <c r="F9" s="136"/>
    </row>
    <row r="10" spans="2:6" ht="14.5" x14ac:dyDescent="0.35">
      <c r="B10" s="134"/>
      <c r="C10" s="135"/>
      <c r="D10" s="135"/>
      <c r="E10" s="135"/>
      <c r="F10" s="136"/>
    </row>
    <row r="11" spans="2:6" ht="14.5" x14ac:dyDescent="0.35">
      <c r="B11" s="134"/>
      <c r="C11" s="135"/>
      <c r="D11" s="135"/>
      <c r="E11" s="135"/>
      <c r="F11" s="136"/>
    </row>
    <row r="12" spans="2:6" ht="53.25" customHeight="1" thickBot="1" x14ac:dyDescent="0.4">
      <c r="B12" s="137"/>
      <c r="C12" s="138"/>
      <c r="D12" s="138"/>
      <c r="E12" s="138"/>
      <c r="F12" s="139"/>
    </row>
    <row r="13" spans="2:6" ht="15" thickTop="1" x14ac:dyDescent="0.35"/>
  </sheetData>
  <sheetProtection algorithmName="SHA-512" hashValue="ZPIDb7mD5S1T8kXSy9WZU7B3cYLsM25pCmznM+n7Ql/VJYiRgda+AA3sai2mm41ci5Zyua2edJOJo9fACsqivw==" saltValue="3tDhYdscqXiyCF2b4cs0rw==" spinCount="100000" sheet="1" objects="1" scenarios="1"/>
  <mergeCells count="2">
    <mergeCell ref="B3:F3"/>
    <mergeCell ref="B4:F12"/>
  </mergeCells>
  <pageMargins left="0.7" right="0.7" top="0.75" bottom="0.75" header="0.3" footer="0.3"/>
  <pageSetup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6"/>
  <sheetViews>
    <sheetView zoomScale="69" zoomScaleNormal="69" workbookViewId="0">
      <selection activeCell="C14" sqref="C14"/>
    </sheetView>
  </sheetViews>
  <sheetFormatPr defaultColWidth="9.1796875" defaultRowHeight="14.5" x14ac:dyDescent="0.35"/>
  <cols>
    <col min="1" max="1" width="15.453125" style="24" customWidth="1"/>
    <col min="2" max="2" width="7.54296875" style="24" customWidth="1"/>
    <col min="3" max="3" width="49.81640625" style="24" customWidth="1"/>
    <col min="4" max="4" width="21.81640625" style="24" bestFit="1" customWidth="1"/>
    <col min="5" max="5" width="22.81640625" style="24" bestFit="1" customWidth="1"/>
    <col min="6" max="6" width="19.54296875" style="24" bestFit="1" customWidth="1"/>
    <col min="7" max="7" width="15.81640625" style="24" bestFit="1" customWidth="1"/>
    <col min="8" max="8" width="22.453125" style="24" customWidth="1"/>
    <col min="9" max="9" width="22.81640625" style="24" customWidth="1"/>
    <col min="10" max="10" width="20.1796875" style="24" customWidth="1"/>
    <col min="11" max="11" width="19.81640625" style="24" customWidth="1"/>
    <col min="12" max="12" width="17.453125" style="24" customWidth="1"/>
    <col min="13" max="13" width="20.1796875" style="24" customWidth="1"/>
    <col min="14" max="14" width="16.81640625" style="24" customWidth="1"/>
    <col min="15" max="15" width="13.1796875" style="24" customWidth="1"/>
    <col min="16" max="16" width="12.81640625" style="24" bestFit="1" customWidth="1"/>
    <col min="17" max="17" width="12.453125" style="24" customWidth="1"/>
    <col min="18" max="18" width="15.1796875" style="24" customWidth="1"/>
    <col min="19" max="19" width="19.81640625" style="24" customWidth="1"/>
    <col min="20" max="20" width="20.81640625" style="24" customWidth="1"/>
    <col min="21" max="16384" width="9.1796875" style="24"/>
  </cols>
  <sheetData>
    <row r="1" spans="2:14" x14ac:dyDescent="0.35">
      <c r="D1" s="52"/>
    </row>
    <row r="2" spans="2:14" ht="15" thickBot="1" x14ac:dyDescent="0.4"/>
    <row r="3" spans="2:14" ht="25.5" customHeight="1" thickBot="1" x14ac:dyDescent="0.4">
      <c r="B3" s="142" t="s">
        <v>94</v>
      </c>
      <c r="C3" s="143"/>
      <c r="D3" s="143"/>
      <c r="E3" s="143"/>
      <c r="F3" s="143"/>
      <c r="G3" s="143"/>
      <c r="H3" s="143"/>
      <c r="I3" s="143"/>
      <c r="J3" s="143"/>
      <c r="K3" s="143"/>
      <c r="L3" s="143"/>
      <c r="M3" s="143"/>
      <c r="N3" s="144"/>
    </row>
    <row r="4" spans="2:14" ht="51.75" customHeight="1" x14ac:dyDescent="0.35">
      <c r="B4" s="145" t="s">
        <v>7</v>
      </c>
      <c r="C4" s="147" t="s">
        <v>8</v>
      </c>
      <c r="D4" s="150" t="s">
        <v>9</v>
      </c>
      <c r="E4" s="147" t="s">
        <v>84</v>
      </c>
      <c r="F4" s="152" t="s">
        <v>83</v>
      </c>
      <c r="G4" s="152" t="s">
        <v>10</v>
      </c>
      <c r="H4" s="152" t="s">
        <v>79</v>
      </c>
      <c r="I4" s="152" t="s">
        <v>34</v>
      </c>
      <c r="J4" s="152" t="s">
        <v>11</v>
      </c>
      <c r="K4" s="152" t="s">
        <v>82</v>
      </c>
      <c r="L4" s="147" t="s">
        <v>35</v>
      </c>
      <c r="M4" s="140" t="s">
        <v>71</v>
      </c>
      <c r="N4" s="141"/>
    </row>
    <row r="5" spans="2:14" ht="70.400000000000006" customHeight="1" x14ac:dyDescent="0.35">
      <c r="B5" s="145"/>
      <c r="C5" s="148"/>
      <c r="D5" s="151"/>
      <c r="E5" s="148"/>
      <c r="F5" s="153"/>
      <c r="G5" s="153"/>
      <c r="H5" s="153"/>
      <c r="I5" s="153"/>
      <c r="J5" s="153"/>
      <c r="K5" s="153"/>
      <c r="L5" s="153"/>
      <c r="M5" s="50" t="s">
        <v>101</v>
      </c>
      <c r="N5" s="31" t="s">
        <v>100</v>
      </c>
    </row>
    <row r="6" spans="2:14" ht="21" customHeight="1" thickBot="1" x14ac:dyDescent="0.4">
      <c r="B6" s="146"/>
      <c r="C6" s="149"/>
      <c r="D6" s="98">
        <v>-1</v>
      </c>
      <c r="E6" s="42">
        <v>-2</v>
      </c>
      <c r="F6" s="42">
        <v>-3</v>
      </c>
      <c r="G6" s="42">
        <v>-4</v>
      </c>
      <c r="H6" s="42">
        <v>-5</v>
      </c>
      <c r="I6" s="42">
        <v>-6</v>
      </c>
      <c r="J6" s="51">
        <v>-7</v>
      </c>
      <c r="K6" s="42">
        <v>-8</v>
      </c>
      <c r="L6" s="42">
        <v>-9</v>
      </c>
      <c r="M6" s="51">
        <v>-10</v>
      </c>
      <c r="N6" s="46">
        <v>-11</v>
      </c>
    </row>
    <row r="7" spans="2:14" ht="15.5" x14ac:dyDescent="0.35">
      <c r="B7" s="61">
        <v>1</v>
      </c>
      <c r="C7" s="64" t="s">
        <v>66</v>
      </c>
      <c r="D7" s="36">
        <f>'[1]Appendix 1'!$D$48</f>
        <v>46</v>
      </c>
      <c r="E7" s="36">
        <f>'[1]Appendix 1'!F48+'[2]Appendix 1'!F48+'[3]Appendix 1'!F48</f>
        <v>22</v>
      </c>
      <c r="F7" s="36">
        <f>'[1]Appendix 1'!H48+'[2]Appendix 1'!H48+'[3]Appendix 1'!H48</f>
        <v>0</v>
      </c>
      <c r="G7" s="36">
        <f>'[1]Appendix 1'!J48+'[2]Appendix 1'!J48+'[3]Appendix 1'!J48</f>
        <v>15</v>
      </c>
      <c r="H7" s="36">
        <f>'[1]Appendix 1'!L48+'[2]Appendix 1'!L48+'[3]Appendix 1'!L48</f>
        <v>2</v>
      </c>
      <c r="I7" s="36">
        <f>'[1]Appendix 1'!N48+'[2]Appendix 1'!N48+'[3]Appendix 1'!N48</f>
        <v>0</v>
      </c>
      <c r="J7" s="36">
        <f>'[3]Appendix 1'!P48</f>
        <v>51</v>
      </c>
      <c r="K7" s="65">
        <f>IFERROR((H7/SUM($G7:$J7))*100,0)</f>
        <v>2.9411764705882351</v>
      </c>
      <c r="L7" s="65">
        <f>IFERROR((I7/SUM($G7:$J7))*100,0)</f>
        <v>0</v>
      </c>
      <c r="M7" s="66">
        <f>IFERROR((G7/SUM($G7:$J7))*100,0)</f>
        <v>22.058823529411764</v>
      </c>
      <c r="N7" s="67">
        <v>22.58064516129032</v>
      </c>
    </row>
    <row r="8" spans="2:14" ht="15.5" x14ac:dyDescent="0.35">
      <c r="B8" s="62">
        <f>B7+1</f>
        <v>2</v>
      </c>
      <c r="C8" s="68" t="s">
        <v>45</v>
      </c>
      <c r="D8" s="36">
        <f>'[1]Appendix 1'!$D$49</f>
        <v>1200</v>
      </c>
      <c r="E8" s="36">
        <f>'[1]Appendix 1'!F49+'[2]Appendix 1'!F49+'[3]Appendix 1'!F49</f>
        <v>178</v>
      </c>
      <c r="F8" s="36">
        <f>'[1]Appendix 1'!H49+'[2]Appendix 1'!H49+'[3]Appendix 1'!H49</f>
        <v>90</v>
      </c>
      <c r="G8" s="36">
        <f>'[1]Appendix 1'!J49+'[2]Appendix 1'!J49+'[3]Appendix 1'!J49</f>
        <v>170</v>
      </c>
      <c r="H8" s="36">
        <f>'[1]Appendix 1'!L49+'[2]Appendix 1'!L49+'[3]Appendix 1'!L49</f>
        <v>1</v>
      </c>
      <c r="I8" s="36">
        <f>'[1]Appendix 1'!N49+'[2]Appendix 1'!N49+'[3]Appendix 1'!N49</f>
        <v>0</v>
      </c>
      <c r="J8" s="36">
        <f>'[3]Appendix 1'!P49</f>
        <v>1207</v>
      </c>
      <c r="K8" s="28">
        <f t="shared" ref="K8:K43" si="0">IFERROR((H8/SUM($G8:$J8))*100,0)</f>
        <v>7.2568940493468792E-2</v>
      </c>
      <c r="L8" s="28">
        <f t="shared" ref="L8:L43" si="1">IFERROR((I8/SUM($G8:$J8))*100,0)</f>
        <v>0</v>
      </c>
      <c r="M8" s="59">
        <f t="shared" ref="M8:M43" si="2">IFERROR((G8/SUM($G8:$J8))*100,0)</f>
        <v>12.336719883889694</v>
      </c>
      <c r="N8" s="33">
        <v>10.647803425167536</v>
      </c>
    </row>
    <row r="9" spans="2:14" ht="15.5" x14ac:dyDescent="0.35">
      <c r="B9" s="62">
        <f t="shared" ref="B9:B43" si="3">B8+1</f>
        <v>3</v>
      </c>
      <c r="C9" s="68" t="s">
        <v>49</v>
      </c>
      <c r="D9" s="36">
        <f>'[1]Appendix 1'!D50</f>
        <v>530</v>
      </c>
      <c r="E9" s="36">
        <f>'[1]Appendix 1'!F50+'[2]Appendix 1'!F50+'[3]Appendix 1'!F50</f>
        <v>94</v>
      </c>
      <c r="F9" s="36">
        <f>'[1]Appendix 1'!H50+'[2]Appendix 1'!H50+'[3]Appendix 1'!H50</f>
        <v>-17</v>
      </c>
      <c r="G9" s="36">
        <f>'[1]Appendix 1'!J50+'[2]Appendix 1'!J50+'[3]Appendix 1'!J50</f>
        <v>64</v>
      </c>
      <c r="H9" s="36">
        <f>'[1]Appendix 1'!L50+'[2]Appendix 1'!L50+'[3]Appendix 1'!L50</f>
        <v>1</v>
      </c>
      <c r="I9" s="36">
        <f>'[1]Appendix 1'!N50+'[2]Appendix 1'!N50+'[3]Appendix 1'!N50</f>
        <v>52</v>
      </c>
      <c r="J9" s="36">
        <f>'[3]Appendix 1'!P50</f>
        <v>507</v>
      </c>
      <c r="K9" s="28">
        <f t="shared" si="0"/>
        <v>0.16025641025641024</v>
      </c>
      <c r="L9" s="28">
        <f t="shared" si="1"/>
        <v>8.3333333333333321</v>
      </c>
      <c r="M9" s="59">
        <f t="shared" si="2"/>
        <v>10.256410256410255</v>
      </c>
      <c r="N9" s="33">
        <v>15.46707503828484</v>
      </c>
    </row>
    <row r="10" spans="2:14" ht="15.5" x14ac:dyDescent="0.35">
      <c r="B10" s="62">
        <f t="shared" si="3"/>
        <v>4</v>
      </c>
      <c r="C10" s="68" t="s">
        <v>46</v>
      </c>
      <c r="D10" s="36">
        <f>'[1]Appendix 1'!D51</f>
        <v>267</v>
      </c>
      <c r="E10" s="36">
        <f>'[1]Appendix 1'!F51+'[2]Appendix 1'!F51+'[3]Appendix 1'!F51</f>
        <v>44</v>
      </c>
      <c r="F10" s="36">
        <f>'[1]Appendix 1'!H51+'[2]Appendix 1'!H51+'[3]Appendix 1'!H51</f>
        <v>15</v>
      </c>
      <c r="G10" s="36">
        <f>'[1]Appendix 1'!J51+'[2]Appendix 1'!J51+'[3]Appendix 1'!J51</f>
        <v>13</v>
      </c>
      <c r="H10" s="36">
        <f>'[1]Appendix 1'!L51+'[2]Appendix 1'!L51+'[3]Appendix 1'!L51</f>
        <v>0</v>
      </c>
      <c r="I10" s="36">
        <f>'[1]Appendix 1'!N51+'[2]Appendix 1'!N51+'[3]Appendix 1'!N51</f>
        <v>26</v>
      </c>
      <c r="J10" s="36">
        <f>'[3]Appendix 1'!P51</f>
        <v>272</v>
      </c>
      <c r="K10" s="28">
        <f t="shared" si="0"/>
        <v>0</v>
      </c>
      <c r="L10" s="28">
        <f t="shared" si="1"/>
        <v>8.360128617363344</v>
      </c>
      <c r="M10" s="59">
        <f t="shared" si="2"/>
        <v>4.180064308681672</v>
      </c>
      <c r="N10" s="33">
        <v>3.6101083032490973</v>
      </c>
    </row>
    <row r="11" spans="2:14" ht="15.5" x14ac:dyDescent="0.35">
      <c r="B11" s="62">
        <f t="shared" si="3"/>
        <v>5</v>
      </c>
      <c r="C11" s="68" t="s">
        <v>54</v>
      </c>
      <c r="D11" s="36">
        <f>'[1]Appendix 1'!D52</f>
        <v>7541</v>
      </c>
      <c r="E11" s="36">
        <f>'[1]Appendix 1'!F52+'[2]Appendix 1'!F52+'[3]Appendix 1'!F52</f>
        <v>602</v>
      </c>
      <c r="F11" s="36">
        <f>'[1]Appendix 1'!H52+'[2]Appendix 1'!H52+'[3]Appendix 1'!H52</f>
        <v>924</v>
      </c>
      <c r="G11" s="36">
        <f>'[1]Appendix 1'!J52+'[2]Appendix 1'!J52+'[3]Appendix 1'!J52</f>
        <v>777</v>
      </c>
      <c r="H11" s="36">
        <f>'[1]Appendix 1'!L52+'[2]Appendix 1'!L52+'[3]Appendix 1'!L52</f>
        <v>0</v>
      </c>
      <c r="I11" s="36">
        <f>'[1]Appendix 1'!N52+'[2]Appendix 1'!N52+'[3]Appendix 1'!N52</f>
        <v>0</v>
      </c>
      <c r="J11" s="36">
        <f>'[3]Appendix 1'!P52</f>
        <v>8023</v>
      </c>
      <c r="K11" s="28">
        <f t="shared" si="0"/>
        <v>0</v>
      </c>
      <c r="L11" s="28">
        <f t="shared" si="1"/>
        <v>0</v>
      </c>
      <c r="M11" s="59">
        <f t="shared" si="2"/>
        <v>8.829545454545455</v>
      </c>
      <c r="N11" s="33">
        <v>6.7976764306019035</v>
      </c>
    </row>
    <row r="12" spans="2:14" ht="15.5" x14ac:dyDescent="0.35">
      <c r="B12" s="62">
        <f t="shared" si="3"/>
        <v>6</v>
      </c>
      <c r="C12" s="68" t="s">
        <v>58</v>
      </c>
      <c r="D12" s="36">
        <f>'[1]Appendix 1'!D53</f>
        <v>2112</v>
      </c>
      <c r="E12" s="36">
        <f>'[1]Appendix 1'!F53+'[2]Appendix 1'!F53+'[3]Appendix 1'!F53</f>
        <v>787</v>
      </c>
      <c r="F12" s="36">
        <f>'[1]Appendix 1'!H53+'[2]Appendix 1'!H53+'[3]Appendix 1'!H53</f>
        <v>0</v>
      </c>
      <c r="G12" s="36">
        <f>'[1]Appendix 1'!J53+'[2]Appendix 1'!J53+'[3]Appendix 1'!J53</f>
        <v>326</v>
      </c>
      <c r="H12" s="36">
        <f>'[1]Appendix 1'!L53+'[2]Appendix 1'!L53+'[3]Appendix 1'!L53</f>
        <v>0</v>
      </c>
      <c r="I12" s="36">
        <f>'[1]Appendix 1'!N53+'[2]Appendix 1'!N53+'[3]Appendix 1'!N53</f>
        <v>382</v>
      </c>
      <c r="J12" s="36">
        <f>'[3]Appendix 1'!P53</f>
        <v>2191</v>
      </c>
      <c r="K12" s="28">
        <f t="shared" si="0"/>
        <v>0</v>
      </c>
      <c r="L12" s="28">
        <f t="shared" si="1"/>
        <v>13.176957571576406</v>
      </c>
      <c r="M12" s="59">
        <f t="shared" si="2"/>
        <v>11.245256985167298</v>
      </c>
      <c r="N12" s="33">
        <v>31.716779825412221</v>
      </c>
    </row>
    <row r="13" spans="2:14" ht="15.5" x14ac:dyDescent="0.35">
      <c r="B13" s="62">
        <f t="shared" si="3"/>
        <v>7</v>
      </c>
      <c r="C13" s="68" t="s">
        <v>50</v>
      </c>
      <c r="D13" s="36">
        <f>'[1]Appendix 1'!D54</f>
        <v>2196</v>
      </c>
      <c r="E13" s="36">
        <f>'[1]Appendix 1'!F54+'[2]Appendix 1'!F54+'[3]Appendix 1'!F54</f>
        <v>631</v>
      </c>
      <c r="F13" s="36">
        <f>'[1]Appendix 1'!H54+'[2]Appendix 1'!H54+'[3]Appendix 1'!H54</f>
        <v>401</v>
      </c>
      <c r="G13" s="36">
        <f>'[1]Appendix 1'!J54+'[2]Appendix 1'!J54+'[3]Appendix 1'!J54</f>
        <v>768</v>
      </c>
      <c r="H13" s="36">
        <f>'[1]Appendix 1'!L54+'[2]Appendix 1'!L54+'[3]Appendix 1'!L54</f>
        <v>0</v>
      </c>
      <c r="I13" s="36">
        <f>'[1]Appendix 1'!N54+'[2]Appendix 1'!N54+'[3]Appendix 1'!N54</f>
        <v>0</v>
      </c>
      <c r="J13" s="36">
        <f>'[3]Appendix 1'!P54</f>
        <v>2059</v>
      </c>
      <c r="K13" s="28">
        <f t="shared" si="0"/>
        <v>0</v>
      </c>
      <c r="L13" s="28">
        <f t="shared" si="1"/>
        <v>0</v>
      </c>
      <c r="M13" s="59">
        <f t="shared" si="2"/>
        <v>27.166607711354796</v>
      </c>
      <c r="N13" s="33">
        <v>23.028391167192432</v>
      </c>
    </row>
    <row r="14" spans="2:14" ht="15.5" x14ac:dyDescent="0.35">
      <c r="B14" s="62">
        <f t="shared" si="3"/>
        <v>8</v>
      </c>
      <c r="C14" s="69" t="s">
        <v>52</v>
      </c>
      <c r="D14" s="36">
        <f>'[1]Appendix 1'!D55</f>
        <v>1299</v>
      </c>
      <c r="E14" s="36">
        <f>'[1]Appendix 1'!F55+'[2]Appendix 1'!F55+'[3]Appendix 1'!F55</f>
        <v>54</v>
      </c>
      <c r="F14" s="36">
        <f>'[1]Appendix 1'!H55+'[2]Appendix 1'!H55+'[3]Appendix 1'!H55</f>
        <v>0</v>
      </c>
      <c r="G14" s="36">
        <f>'[1]Appendix 1'!J55+'[2]Appendix 1'!J55+'[3]Appendix 1'!J55</f>
        <v>53</v>
      </c>
      <c r="H14" s="36">
        <f>'[1]Appendix 1'!L55+'[2]Appendix 1'!L55+'[3]Appendix 1'!L55</f>
        <v>0</v>
      </c>
      <c r="I14" s="36">
        <f>'[1]Appendix 1'!N55+'[2]Appendix 1'!N55+'[3]Appendix 1'!N55</f>
        <v>2</v>
      </c>
      <c r="J14" s="36">
        <f>'[3]Appendix 1'!P55</f>
        <v>1298</v>
      </c>
      <c r="K14" s="28">
        <f t="shared" si="0"/>
        <v>0</v>
      </c>
      <c r="L14" s="28">
        <f t="shared" si="1"/>
        <v>0.14781966001478197</v>
      </c>
      <c r="M14" s="59">
        <f t="shared" si="2"/>
        <v>3.9172209903917219</v>
      </c>
      <c r="N14" s="33">
        <v>7.3669849931787175</v>
      </c>
    </row>
    <row r="15" spans="2:14" ht="15.5" x14ac:dyDescent="0.35">
      <c r="B15" s="62">
        <f t="shared" si="3"/>
        <v>9</v>
      </c>
      <c r="C15" s="68" t="s">
        <v>53</v>
      </c>
      <c r="D15" s="36">
        <f>'[1]Appendix 1'!D56</f>
        <v>19116</v>
      </c>
      <c r="E15" s="36">
        <f>'[1]Appendix 1'!F56+'[2]Appendix 1'!F56+'[3]Appendix 1'!F56</f>
        <v>1877</v>
      </c>
      <c r="F15" s="36">
        <f>'[1]Appendix 1'!H56+'[2]Appendix 1'!H56+'[3]Appendix 1'!H56</f>
        <v>0</v>
      </c>
      <c r="G15" s="36">
        <f>'[1]Appendix 1'!J56+'[2]Appendix 1'!J56+'[3]Appendix 1'!J56</f>
        <v>591</v>
      </c>
      <c r="H15" s="36">
        <f>'[1]Appendix 1'!L56+'[2]Appendix 1'!L56+'[3]Appendix 1'!L56</f>
        <v>0</v>
      </c>
      <c r="I15" s="36">
        <f>'[1]Appendix 1'!N56+'[2]Appendix 1'!N56+'[3]Appendix 1'!N56</f>
        <v>0</v>
      </c>
      <c r="J15" s="36">
        <f>'[3]Appendix 1'!P56</f>
        <v>20402</v>
      </c>
      <c r="K15" s="28">
        <f t="shared" si="0"/>
        <v>0</v>
      </c>
      <c r="L15" s="28">
        <f t="shared" si="1"/>
        <v>0</v>
      </c>
      <c r="M15" s="59">
        <f t="shared" si="2"/>
        <v>2.8152241223264896</v>
      </c>
      <c r="N15" s="33">
        <v>3.8478949751018559</v>
      </c>
    </row>
    <row r="16" spans="2:14" ht="15.5" x14ac:dyDescent="0.35">
      <c r="B16" s="62">
        <f t="shared" si="3"/>
        <v>10</v>
      </c>
      <c r="C16" s="68" t="s">
        <v>57</v>
      </c>
      <c r="D16" s="36">
        <f>'[1]Appendix 1'!D57</f>
        <v>1736</v>
      </c>
      <c r="E16" s="36">
        <f>'[1]Appendix 1'!F57+'[2]Appendix 1'!F57+'[3]Appendix 1'!F57</f>
        <v>211</v>
      </c>
      <c r="F16" s="36">
        <f>'[1]Appendix 1'!H57+'[2]Appendix 1'!H57+'[3]Appendix 1'!H57</f>
        <v>170</v>
      </c>
      <c r="G16" s="36">
        <f>'[1]Appendix 1'!J57+'[2]Appendix 1'!J57+'[3]Appendix 1'!J57</f>
        <v>136</v>
      </c>
      <c r="H16" s="36">
        <f>'[1]Appendix 1'!L57+'[2]Appendix 1'!L57+'[3]Appendix 1'!L57</f>
        <v>0</v>
      </c>
      <c r="I16" s="36">
        <f>'[1]Appendix 1'!N57+'[2]Appendix 1'!N57+'[3]Appendix 1'!N57</f>
        <v>9</v>
      </c>
      <c r="J16" s="36">
        <f>'[3]Appendix 1'!P57</f>
        <v>1802</v>
      </c>
      <c r="K16" s="28">
        <f t="shared" si="0"/>
        <v>0</v>
      </c>
      <c r="L16" s="28">
        <f t="shared" si="1"/>
        <v>0.46224961479198773</v>
      </c>
      <c r="M16" s="59">
        <f t="shared" si="2"/>
        <v>6.9851052901900355</v>
      </c>
      <c r="N16" s="33">
        <v>5.6296296296296298</v>
      </c>
    </row>
    <row r="17" spans="2:14" ht="15.5" x14ac:dyDescent="0.35">
      <c r="B17" s="62">
        <f t="shared" si="3"/>
        <v>11</v>
      </c>
      <c r="C17" s="68" t="s">
        <v>13</v>
      </c>
      <c r="D17" s="36">
        <f>'[1]Appendix 1'!D58</f>
        <v>1677</v>
      </c>
      <c r="E17" s="36">
        <f>'[1]Appendix 1'!F58+'[2]Appendix 1'!F58+'[3]Appendix 1'!F58</f>
        <v>1009</v>
      </c>
      <c r="F17" s="36">
        <f>'[1]Appendix 1'!H58+'[2]Appendix 1'!H58+'[3]Appendix 1'!H58</f>
        <v>0</v>
      </c>
      <c r="G17" s="36">
        <f>'[1]Appendix 1'!J58+'[2]Appendix 1'!J58+'[3]Appendix 1'!J58</f>
        <v>189</v>
      </c>
      <c r="H17" s="36">
        <f>'[1]Appendix 1'!L58+'[2]Appendix 1'!L58+'[3]Appendix 1'!L58</f>
        <v>0</v>
      </c>
      <c r="I17" s="36">
        <f>'[1]Appendix 1'!N58+'[2]Appendix 1'!N58+'[3]Appendix 1'!N58</f>
        <v>811</v>
      </c>
      <c r="J17" s="36">
        <f>'[3]Appendix 1'!P58</f>
        <v>1686</v>
      </c>
      <c r="K17" s="28">
        <f t="shared" si="0"/>
        <v>0</v>
      </c>
      <c r="L17" s="28">
        <f t="shared" si="1"/>
        <v>30.193596425912141</v>
      </c>
      <c r="M17" s="59">
        <f t="shared" si="2"/>
        <v>7.0364854802680563</v>
      </c>
      <c r="N17" s="33">
        <v>6.9450549450549444</v>
      </c>
    </row>
    <row r="18" spans="2:14" ht="15.5" x14ac:dyDescent="0.35">
      <c r="B18" s="62">
        <f t="shared" si="3"/>
        <v>12</v>
      </c>
      <c r="C18" s="68" t="s">
        <v>61</v>
      </c>
      <c r="D18" s="36">
        <f>'[1]Appendix 1'!D59</f>
        <v>7353</v>
      </c>
      <c r="E18" s="36">
        <f>'[1]Appendix 1'!F59+'[2]Appendix 1'!F59+'[3]Appendix 1'!F59</f>
        <v>1044</v>
      </c>
      <c r="F18" s="36">
        <f>'[1]Appendix 1'!H59+'[2]Appendix 1'!H59+'[3]Appendix 1'!H59</f>
        <v>372</v>
      </c>
      <c r="G18" s="36">
        <f>'[1]Appendix 1'!J59+'[2]Appendix 1'!J59+'[3]Appendix 1'!J59</f>
        <v>813</v>
      </c>
      <c r="H18" s="36">
        <f>'[1]Appendix 1'!L59+'[2]Appendix 1'!L59+'[3]Appendix 1'!L59</f>
        <v>0</v>
      </c>
      <c r="I18" s="36">
        <f>'[1]Appendix 1'!N59+'[2]Appendix 1'!N59+'[3]Appendix 1'!N59</f>
        <v>0</v>
      </c>
      <c r="J18" s="36">
        <f>'[3]Appendix 1'!P59</f>
        <v>7584</v>
      </c>
      <c r="K18" s="28">
        <f t="shared" si="0"/>
        <v>0</v>
      </c>
      <c r="L18" s="28">
        <f t="shared" si="1"/>
        <v>0</v>
      </c>
      <c r="M18" s="59">
        <f t="shared" si="2"/>
        <v>9.6820292961772072</v>
      </c>
      <c r="N18" s="33">
        <v>11.971746677840297</v>
      </c>
    </row>
    <row r="19" spans="2:14" ht="15.5" x14ac:dyDescent="0.35">
      <c r="B19" s="62">
        <f t="shared" si="3"/>
        <v>13</v>
      </c>
      <c r="C19" s="68" t="s">
        <v>39</v>
      </c>
      <c r="D19" s="36">
        <f>'[1]Appendix 1'!D60</f>
        <v>10212</v>
      </c>
      <c r="E19" s="36">
        <f>'[1]Appendix 1'!F60+'[2]Appendix 1'!F60+'[3]Appendix 1'!F60</f>
        <v>1000</v>
      </c>
      <c r="F19" s="36">
        <f>'[1]Appendix 1'!H60+'[2]Appendix 1'!H60+'[3]Appendix 1'!H60</f>
        <v>1558</v>
      </c>
      <c r="G19" s="36">
        <f>'[1]Appendix 1'!J60+'[2]Appendix 1'!J60+'[3]Appendix 1'!J60</f>
        <v>822</v>
      </c>
      <c r="H19" s="36">
        <f>'[1]Appendix 1'!L60+'[2]Appendix 1'!L60+'[3]Appendix 1'!L60</f>
        <v>0</v>
      </c>
      <c r="I19" s="36">
        <f>'[1]Appendix 1'!N60+'[2]Appendix 1'!N60+'[3]Appendix 1'!N60</f>
        <v>4</v>
      </c>
      <c r="J19" s="36">
        <f>'[3]Appendix 1'!P60</f>
        <v>10386</v>
      </c>
      <c r="K19" s="28">
        <f t="shared" si="0"/>
        <v>0</v>
      </c>
      <c r="L19" s="28">
        <f t="shared" si="1"/>
        <v>3.5676061362825542E-2</v>
      </c>
      <c r="M19" s="59">
        <f t="shared" si="2"/>
        <v>7.3314306100606492</v>
      </c>
      <c r="N19" s="33">
        <v>13.194267785974731</v>
      </c>
    </row>
    <row r="20" spans="2:14" ht="15.5" x14ac:dyDescent="0.35">
      <c r="B20" s="62">
        <f t="shared" si="3"/>
        <v>14</v>
      </c>
      <c r="C20" s="68" t="s">
        <v>47</v>
      </c>
      <c r="D20" s="36">
        <f>'[1]Appendix 1'!D61</f>
        <v>5265</v>
      </c>
      <c r="E20" s="36">
        <f>'[1]Appendix 1'!F61+'[2]Appendix 1'!F61+'[3]Appendix 1'!F61</f>
        <v>783</v>
      </c>
      <c r="F20" s="36">
        <f>'[1]Appendix 1'!H61+'[2]Appendix 1'!H61+'[3]Appendix 1'!H61</f>
        <v>1618</v>
      </c>
      <c r="G20" s="36">
        <f>'[1]Appendix 1'!J61+'[2]Appendix 1'!J61+'[3]Appendix 1'!J61</f>
        <v>248</v>
      </c>
      <c r="H20" s="36">
        <f>'[1]Appendix 1'!L61+'[2]Appendix 1'!L61+'[3]Appendix 1'!L61</f>
        <v>6</v>
      </c>
      <c r="I20" s="36">
        <f>'[1]Appendix 1'!N61+'[2]Appendix 1'!N61+'[3]Appendix 1'!N61</f>
        <v>94</v>
      </c>
      <c r="J20" s="36">
        <f>'[3]Appendix 1'!P61</f>
        <v>5700</v>
      </c>
      <c r="K20" s="28">
        <f t="shared" si="0"/>
        <v>9.9206349206349201E-2</v>
      </c>
      <c r="L20" s="28">
        <f t="shared" si="1"/>
        <v>1.5542328042328042</v>
      </c>
      <c r="M20" s="59">
        <f t="shared" si="2"/>
        <v>4.1005291005291005</v>
      </c>
      <c r="N20" s="33">
        <v>6.514874522187136</v>
      </c>
    </row>
    <row r="21" spans="2:14" ht="15.5" x14ac:dyDescent="0.35">
      <c r="B21" s="62">
        <f t="shared" si="3"/>
        <v>15</v>
      </c>
      <c r="C21" s="68" t="s">
        <v>60</v>
      </c>
      <c r="D21" s="36">
        <f>'[1]Appendix 1'!D62</f>
        <v>825</v>
      </c>
      <c r="E21" s="36">
        <f>'[1]Appendix 1'!F62+'[2]Appendix 1'!F62+'[3]Appendix 1'!F62</f>
        <v>319</v>
      </c>
      <c r="F21" s="36">
        <f>'[1]Appendix 1'!H62+'[2]Appendix 1'!H62+'[3]Appendix 1'!H62</f>
        <v>167</v>
      </c>
      <c r="G21" s="36">
        <f>'[1]Appendix 1'!J62+'[2]Appendix 1'!J62+'[3]Appendix 1'!J62</f>
        <v>100</v>
      </c>
      <c r="H21" s="36">
        <f>'[1]Appendix 1'!L62+'[2]Appendix 1'!L62+'[3]Appendix 1'!L62</f>
        <v>1</v>
      </c>
      <c r="I21" s="36">
        <f>'[1]Appendix 1'!N62+'[2]Appendix 1'!N62+'[3]Appendix 1'!N62</f>
        <v>9</v>
      </c>
      <c r="J21" s="36">
        <f>'[3]Appendix 1'!P62</f>
        <v>1034</v>
      </c>
      <c r="K21" s="28">
        <f t="shared" si="0"/>
        <v>8.7412587412587409E-2</v>
      </c>
      <c r="L21" s="28">
        <f t="shared" si="1"/>
        <v>0.78671328671328677</v>
      </c>
      <c r="M21" s="59">
        <f t="shared" si="2"/>
        <v>8.7412587412587417</v>
      </c>
      <c r="N21" s="33">
        <v>10.031347962382444</v>
      </c>
    </row>
    <row r="22" spans="2:14" ht="15.5" x14ac:dyDescent="0.35">
      <c r="B22" s="62">
        <f t="shared" si="3"/>
        <v>16</v>
      </c>
      <c r="C22" s="68" t="s">
        <v>41</v>
      </c>
      <c r="D22" s="36">
        <f>'[1]Appendix 1'!D63</f>
        <v>1490</v>
      </c>
      <c r="E22" s="36">
        <f>'[1]Appendix 1'!F63+'[2]Appendix 1'!F63+'[3]Appendix 1'!F63</f>
        <v>185</v>
      </c>
      <c r="F22" s="36">
        <f>'[1]Appendix 1'!H63+'[2]Appendix 1'!H63+'[3]Appendix 1'!H63</f>
        <v>209</v>
      </c>
      <c r="G22" s="36">
        <f>'[1]Appendix 1'!J63+'[2]Appendix 1'!J63+'[3]Appendix 1'!J63</f>
        <v>88</v>
      </c>
      <c r="H22" s="36">
        <f>'[1]Appendix 1'!L63+'[2]Appendix 1'!L63+'[3]Appendix 1'!L63</f>
        <v>0</v>
      </c>
      <c r="I22" s="36">
        <f>'[1]Appendix 1'!N63+'[2]Appendix 1'!N63+'[3]Appendix 1'!N63</f>
        <v>0</v>
      </c>
      <c r="J22" s="36">
        <f>'[3]Appendix 1'!P63</f>
        <v>1587</v>
      </c>
      <c r="K22" s="28">
        <f t="shared" si="0"/>
        <v>0</v>
      </c>
      <c r="L22" s="28">
        <f t="shared" si="1"/>
        <v>0</v>
      </c>
      <c r="M22" s="59">
        <f t="shared" si="2"/>
        <v>5.2537313432835822</v>
      </c>
      <c r="N22" s="33">
        <v>9.1130012150668289</v>
      </c>
    </row>
    <row r="23" spans="2:14" ht="15.5" x14ac:dyDescent="0.35">
      <c r="B23" s="62">
        <f t="shared" si="3"/>
        <v>17</v>
      </c>
      <c r="C23" s="68" t="s">
        <v>48</v>
      </c>
      <c r="D23" s="36">
        <f>'[1]Appendix 1'!D64</f>
        <v>4313</v>
      </c>
      <c r="E23" s="36">
        <f>'[1]Appendix 1'!F64+'[2]Appendix 1'!F64+'[3]Appendix 1'!F64</f>
        <v>16044</v>
      </c>
      <c r="F23" s="36">
        <f>'[1]Appendix 1'!H64+'[2]Appendix 1'!H64+'[3]Appendix 1'!H64</f>
        <v>489</v>
      </c>
      <c r="G23" s="36">
        <f>'[1]Appendix 1'!J64+'[2]Appendix 1'!J64+'[3]Appendix 1'!J64</f>
        <v>302</v>
      </c>
      <c r="H23" s="36">
        <f>'[1]Appendix 1'!L64+'[2]Appendix 1'!L64+'[3]Appendix 1'!L64</f>
        <v>0</v>
      </c>
      <c r="I23" s="36">
        <f>'[1]Appendix 1'!N64+'[2]Appendix 1'!N64+'[3]Appendix 1'!N64</f>
        <v>0</v>
      </c>
      <c r="J23" s="36">
        <f>'[3]Appendix 1'!P64</f>
        <v>20050</v>
      </c>
      <c r="K23" s="28">
        <f t="shared" si="0"/>
        <v>0</v>
      </c>
      <c r="L23" s="28">
        <f t="shared" si="1"/>
        <v>0</v>
      </c>
      <c r="M23" s="59">
        <f t="shared" si="2"/>
        <v>1.4838836477987423</v>
      </c>
      <c r="N23" s="33">
        <v>6.1371055495103377</v>
      </c>
    </row>
    <row r="24" spans="2:14" ht="15.5" x14ac:dyDescent="0.35">
      <c r="B24" s="62">
        <f t="shared" si="3"/>
        <v>18</v>
      </c>
      <c r="C24" s="68" t="s">
        <v>74</v>
      </c>
      <c r="D24" s="36">
        <f>'[1]Appendix 1'!D65</f>
        <v>2637</v>
      </c>
      <c r="E24" s="36">
        <f>'[1]Appendix 1'!F65+'[2]Appendix 1'!F65+'[3]Appendix 1'!F65</f>
        <v>1257</v>
      </c>
      <c r="F24" s="36">
        <f>'[1]Appendix 1'!H65+'[2]Appendix 1'!H65+'[3]Appendix 1'!H65</f>
        <v>458</v>
      </c>
      <c r="G24" s="36">
        <f>'[1]Appendix 1'!J65+'[2]Appendix 1'!J65+'[3]Appendix 1'!J65</f>
        <v>116</v>
      </c>
      <c r="H24" s="36">
        <f>'[1]Appendix 1'!L65+'[2]Appendix 1'!L65+'[3]Appendix 1'!L65</f>
        <v>0</v>
      </c>
      <c r="I24" s="36">
        <f>'[1]Appendix 1'!N65+'[2]Appendix 1'!N65+'[3]Appendix 1'!N65</f>
        <v>104</v>
      </c>
      <c r="J24" s="36">
        <f>'[3]Appendix 1'!P65</f>
        <v>3674</v>
      </c>
      <c r="K24" s="28">
        <f t="shared" si="0"/>
        <v>0</v>
      </c>
      <c r="L24" s="28">
        <f>IFERROR((I24/SUM($G24:$J24))*100,0)</f>
        <v>2.670775552131484</v>
      </c>
      <c r="M24" s="59">
        <f t="shared" si="2"/>
        <v>2.9789419619928097</v>
      </c>
      <c r="N24" s="33">
        <v>47.69874476987448</v>
      </c>
    </row>
    <row r="25" spans="2:14" ht="15.5" customHeight="1" x14ac:dyDescent="0.35">
      <c r="B25" s="62">
        <f t="shared" si="3"/>
        <v>19</v>
      </c>
      <c r="C25" s="68" t="s">
        <v>73</v>
      </c>
      <c r="D25" s="36">
        <f>'[1]Appendix 1'!D66</f>
        <v>0</v>
      </c>
      <c r="E25" s="36">
        <f>'[1]Appendix 1'!F66+'[2]Appendix 1'!F66+'[3]Appendix 1'!F66</f>
        <v>0</v>
      </c>
      <c r="F25" s="36">
        <f>'[1]Appendix 1'!H66+'[2]Appendix 1'!H66+'[3]Appendix 1'!H66</f>
        <v>0</v>
      </c>
      <c r="G25" s="36">
        <f>'[1]Appendix 1'!J66+'[2]Appendix 1'!J66+'[3]Appendix 1'!J66</f>
        <v>0</v>
      </c>
      <c r="H25" s="36">
        <f>'[1]Appendix 1'!L66+'[2]Appendix 1'!L66+'[3]Appendix 1'!L66</f>
        <v>0</v>
      </c>
      <c r="I25" s="36">
        <f>'[1]Appendix 1'!N66+'[2]Appendix 1'!N66+'[3]Appendix 1'!N66</f>
        <v>0</v>
      </c>
      <c r="J25" s="36">
        <f>'[3]Appendix 1'!P66</f>
        <v>0</v>
      </c>
      <c r="K25" s="28">
        <f t="shared" si="0"/>
        <v>0</v>
      </c>
      <c r="L25" s="28">
        <f t="shared" si="1"/>
        <v>0</v>
      </c>
      <c r="M25" s="73">
        <f t="shared" si="2"/>
        <v>0</v>
      </c>
      <c r="N25" s="33">
        <v>0</v>
      </c>
    </row>
    <row r="26" spans="2:14" ht="15.5" x14ac:dyDescent="0.35">
      <c r="B26" s="62">
        <f t="shared" si="3"/>
        <v>20</v>
      </c>
      <c r="C26" s="69" t="s">
        <v>14</v>
      </c>
      <c r="D26" s="36">
        <f>'[1]Appendix 1'!D67</f>
        <v>6988</v>
      </c>
      <c r="E26" s="36">
        <f>'[1]Appendix 1'!F67+'[2]Appendix 1'!F67+'[3]Appendix 1'!F67</f>
        <v>679</v>
      </c>
      <c r="F26" s="36">
        <f>'[1]Appendix 1'!H67+'[2]Appendix 1'!H67+'[3]Appendix 1'!H67</f>
        <v>88</v>
      </c>
      <c r="G26" s="36">
        <f>'[1]Appendix 1'!J67+'[2]Appendix 1'!J67+'[3]Appendix 1'!J67</f>
        <v>539</v>
      </c>
      <c r="H26" s="36">
        <f>'[1]Appendix 1'!L67+'[2]Appendix 1'!L67+'[3]Appendix 1'!L67</f>
        <v>0</v>
      </c>
      <c r="I26" s="36">
        <f>'[1]Appendix 1'!N67+'[2]Appendix 1'!N67+'[3]Appendix 1'!N67</f>
        <v>23</v>
      </c>
      <c r="J26" s="36">
        <f>'[3]Appendix 1'!P67</f>
        <v>7105</v>
      </c>
      <c r="K26" s="28">
        <f t="shared" si="0"/>
        <v>0</v>
      </c>
      <c r="L26" s="28">
        <f t="shared" si="1"/>
        <v>0.29998695708882223</v>
      </c>
      <c r="M26" s="59">
        <f t="shared" si="2"/>
        <v>7.0301291248206592</v>
      </c>
      <c r="N26" s="33">
        <v>7.5798776342624068</v>
      </c>
    </row>
    <row r="27" spans="2:14" ht="15.5" x14ac:dyDescent="0.35">
      <c r="B27" s="62">
        <f t="shared" si="3"/>
        <v>21</v>
      </c>
      <c r="C27" s="68" t="s">
        <v>59</v>
      </c>
      <c r="D27" s="36">
        <f>'[1]Appendix 1'!D68</f>
        <v>2203</v>
      </c>
      <c r="E27" s="36">
        <f>'[1]Appendix 1'!F68+'[2]Appendix 1'!F68+'[3]Appendix 1'!F68</f>
        <v>371</v>
      </c>
      <c r="F27" s="36">
        <f>'[1]Appendix 1'!H68+'[2]Appendix 1'!H68+'[3]Appendix 1'!H68</f>
        <v>266</v>
      </c>
      <c r="G27" s="36">
        <f>'[1]Appendix 1'!J68+'[2]Appendix 1'!J68+'[3]Appendix 1'!J68</f>
        <v>360</v>
      </c>
      <c r="H27" s="36">
        <f>'[1]Appendix 1'!L68+'[2]Appendix 1'!L68+'[3]Appendix 1'!L68</f>
        <v>0</v>
      </c>
      <c r="I27" s="36">
        <f>'[1]Appendix 1'!N68+'[2]Appendix 1'!N68+'[3]Appendix 1'!N68</f>
        <v>0</v>
      </c>
      <c r="J27" s="36">
        <f>'[3]Appendix 1'!P68</f>
        <v>2214</v>
      </c>
      <c r="K27" s="28">
        <f t="shared" si="0"/>
        <v>0</v>
      </c>
      <c r="L27" s="28">
        <f t="shared" si="1"/>
        <v>0</v>
      </c>
      <c r="M27" s="59">
        <f t="shared" si="2"/>
        <v>13.986013986013987</v>
      </c>
      <c r="N27" s="33">
        <v>17.173994738819992</v>
      </c>
    </row>
    <row r="28" spans="2:14" ht="15.5" x14ac:dyDescent="0.35">
      <c r="B28" s="62">
        <f t="shared" si="3"/>
        <v>22</v>
      </c>
      <c r="C28" s="68" t="s">
        <v>38</v>
      </c>
      <c r="D28" s="36">
        <f>'[1]Appendix 1'!D69</f>
        <v>424</v>
      </c>
      <c r="E28" s="36">
        <f>'[1]Appendix 1'!F69+'[2]Appendix 1'!F69+'[3]Appendix 1'!F69</f>
        <v>459</v>
      </c>
      <c r="F28" s="36">
        <f>'[1]Appendix 1'!H69+'[2]Appendix 1'!H69+'[3]Appendix 1'!H69</f>
        <v>142</v>
      </c>
      <c r="G28" s="36">
        <f>'[1]Appendix 1'!J69+'[2]Appendix 1'!J69+'[3]Appendix 1'!J69</f>
        <v>543</v>
      </c>
      <c r="H28" s="36">
        <f>'[1]Appendix 1'!L69+'[2]Appendix 1'!L69+'[3]Appendix 1'!L69</f>
        <v>0</v>
      </c>
      <c r="I28" s="36">
        <f>'[1]Appendix 1'!N69+'[2]Appendix 1'!N69+'[3]Appendix 1'!N69</f>
        <v>0</v>
      </c>
      <c r="J28" s="36">
        <f>'[3]Appendix 1'!P69</f>
        <v>340</v>
      </c>
      <c r="K28" s="28">
        <f t="shared" si="0"/>
        <v>0</v>
      </c>
      <c r="L28" s="28">
        <f t="shared" si="1"/>
        <v>0</v>
      </c>
      <c r="M28" s="59">
        <f t="shared" si="2"/>
        <v>61.494903737259342</v>
      </c>
      <c r="N28" s="33">
        <v>51.320321469575205</v>
      </c>
    </row>
    <row r="29" spans="2:14" ht="15.5" x14ac:dyDescent="0.35">
      <c r="B29" s="62">
        <f t="shared" si="3"/>
        <v>23</v>
      </c>
      <c r="C29" s="68" t="s">
        <v>42</v>
      </c>
      <c r="D29" s="36">
        <f>'[1]Appendix 1'!D70</f>
        <v>2660</v>
      </c>
      <c r="E29" s="36">
        <f>'[1]Appendix 1'!F70+'[2]Appendix 1'!F70+'[3]Appendix 1'!F70</f>
        <v>922</v>
      </c>
      <c r="F29" s="36">
        <f>'[1]Appendix 1'!H70+'[2]Appendix 1'!H70+'[3]Appendix 1'!H70</f>
        <v>0</v>
      </c>
      <c r="G29" s="36">
        <f>'[1]Appendix 1'!J70+'[2]Appendix 1'!J70+'[3]Appendix 1'!J70</f>
        <v>687</v>
      </c>
      <c r="H29" s="36">
        <f>'[1]Appendix 1'!L70+'[2]Appendix 1'!L70+'[3]Appendix 1'!L70</f>
        <v>0</v>
      </c>
      <c r="I29" s="36">
        <f>'[1]Appendix 1'!N70+'[2]Appendix 1'!N70+'[3]Appendix 1'!N70</f>
        <v>0</v>
      </c>
      <c r="J29" s="36">
        <f>'[3]Appendix 1'!P70</f>
        <v>2895</v>
      </c>
      <c r="K29" s="28">
        <f t="shared" si="0"/>
        <v>0</v>
      </c>
      <c r="L29" s="28">
        <f t="shared" si="1"/>
        <v>0</v>
      </c>
      <c r="M29" s="59">
        <f t="shared" si="2"/>
        <v>19.179229480737018</v>
      </c>
      <c r="N29" s="33">
        <v>14.105874757908326</v>
      </c>
    </row>
    <row r="30" spans="2:14" ht="15.5" x14ac:dyDescent="0.35">
      <c r="B30" s="62">
        <f t="shared" si="3"/>
        <v>24</v>
      </c>
      <c r="C30" s="69" t="s">
        <v>69</v>
      </c>
      <c r="D30" s="36">
        <f>'[1]Appendix 1'!D71</f>
        <v>3821</v>
      </c>
      <c r="E30" s="36">
        <f>'[1]Appendix 1'!F71+'[2]Appendix 1'!F71+'[3]Appendix 1'!F71</f>
        <v>116</v>
      </c>
      <c r="F30" s="36">
        <f>'[1]Appendix 1'!H71+'[2]Appendix 1'!H71+'[3]Appendix 1'!H71</f>
        <v>95</v>
      </c>
      <c r="G30" s="36">
        <f>'[1]Appendix 1'!J71+'[2]Appendix 1'!J71+'[3]Appendix 1'!J71</f>
        <v>53</v>
      </c>
      <c r="H30" s="36">
        <f>'[1]Appendix 1'!L71+'[2]Appendix 1'!L71+'[3]Appendix 1'!L71</f>
        <v>2</v>
      </c>
      <c r="I30" s="36">
        <f>'[1]Appendix 1'!N71+'[2]Appendix 1'!N71+'[3]Appendix 1'!N71</f>
        <v>108</v>
      </c>
      <c r="J30" s="36">
        <f>'[3]Appendix 1'!P71</f>
        <v>3774</v>
      </c>
      <c r="K30" s="28">
        <f t="shared" si="0"/>
        <v>5.0800101600203193E-2</v>
      </c>
      <c r="L30" s="28">
        <f t="shared" si="1"/>
        <v>2.7432054864109729</v>
      </c>
      <c r="M30" s="59">
        <f t="shared" si="2"/>
        <v>1.3462026924053847</v>
      </c>
      <c r="N30" s="33">
        <v>0.59585492227979275</v>
      </c>
    </row>
    <row r="31" spans="2:14" ht="15.5" x14ac:dyDescent="0.35">
      <c r="B31" s="62">
        <f t="shared" si="3"/>
        <v>25</v>
      </c>
      <c r="C31" s="68" t="s">
        <v>68</v>
      </c>
      <c r="D31" s="36">
        <f>'[1]Appendix 1'!D72</f>
        <v>988</v>
      </c>
      <c r="E31" s="36">
        <f>'[1]Appendix 1'!F72+'[2]Appendix 1'!F72+'[3]Appendix 1'!F72</f>
        <v>137</v>
      </c>
      <c r="F31" s="36">
        <f>'[1]Appendix 1'!H72+'[2]Appendix 1'!H72+'[3]Appendix 1'!H72</f>
        <v>18</v>
      </c>
      <c r="G31" s="36">
        <f>'[1]Appendix 1'!J72+'[2]Appendix 1'!J72+'[3]Appendix 1'!J72</f>
        <v>119</v>
      </c>
      <c r="H31" s="36">
        <f>'[1]Appendix 1'!L72+'[2]Appendix 1'!L72+'[3]Appendix 1'!L72</f>
        <v>0</v>
      </c>
      <c r="I31" s="36">
        <f>'[1]Appendix 1'!N72+'[2]Appendix 1'!N72+'[3]Appendix 1'!N72</f>
        <v>8</v>
      </c>
      <c r="J31" s="36">
        <f>'[3]Appendix 1'!P72</f>
        <v>998</v>
      </c>
      <c r="K31" s="28">
        <f t="shared" si="0"/>
        <v>0</v>
      </c>
      <c r="L31" s="28">
        <f t="shared" si="1"/>
        <v>0.71111111111111114</v>
      </c>
      <c r="M31" s="59">
        <f t="shared" si="2"/>
        <v>10.577777777777778</v>
      </c>
      <c r="N31" s="33">
        <v>9.1152815013404833</v>
      </c>
    </row>
    <row r="32" spans="2:14" ht="15.5" x14ac:dyDescent="0.35">
      <c r="B32" s="62">
        <f t="shared" si="3"/>
        <v>26</v>
      </c>
      <c r="C32" s="68" t="s">
        <v>51</v>
      </c>
      <c r="D32" s="36">
        <f>'[1]Appendix 1'!D73</f>
        <v>2503</v>
      </c>
      <c r="E32" s="36">
        <f>'[1]Appendix 1'!F73+'[2]Appendix 1'!F73+'[3]Appendix 1'!F73</f>
        <v>409</v>
      </c>
      <c r="F32" s="36">
        <f>'[1]Appendix 1'!H73+'[2]Appendix 1'!H73+'[3]Appendix 1'!H73</f>
        <v>18</v>
      </c>
      <c r="G32" s="36">
        <f>'[1]Appendix 1'!J73+'[2]Appendix 1'!J73+'[3]Appendix 1'!J73</f>
        <v>315</v>
      </c>
      <c r="H32" s="36">
        <f>'[1]Appendix 1'!L73+'[2]Appendix 1'!L73+'[3]Appendix 1'!L73</f>
        <v>0</v>
      </c>
      <c r="I32" s="36">
        <f>'[1]Appendix 1'!N73+'[2]Appendix 1'!N73+'[3]Appendix 1'!N73</f>
        <v>4</v>
      </c>
      <c r="J32" s="36">
        <f>'[3]Appendix 1'!P73</f>
        <v>2608</v>
      </c>
      <c r="K32" s="28">
        <f t="shared" si="0"/>
        <v>0</v>
      </c>
      <c r="L32" s="28">
        <f t="shared" si="1"/>
        <v>0.13665869490946361</v>
      </c>
      <c r="M32" s="59">
        <f t="shared" si="2"/>
        <v>10.76187222412026</v>
      </c>
      <c r="N32" s="33">
        <v>11.944350186630471</v>
      </c>
    </row>
    <row r="33" spans="1:14" ht="15.5" x14ac:dyDescent="0.35">
      <c r="B33" s="62">
        <f t="shared" si="3"/>
        <v>27</v>
      </c>
      <c r="C33" s="68" t="s">
        <v>56</v>
      </c>
      <c r="D33" s="36">
        <f>'[1]Appendix 1'!D74</f>
        <v>2067</v>
      </c>
      <c r="E33" s="36">
        <f>'[1]Appendix 1'!F74+'[2]Appendix 1'!F74+'[3]Appendix 1'!F74</f>
        <v>67</v>
      </c>
      <c r="F33" s="36">
        <f>'[1]Appendix 1'!H74+'[2]Appendix 1'!H74+'[3]Appendix 1'!H74</f>
        <v>424</v>
      </c>
      <c r="G33" s="36">
        <f>'[1]Appendix 1'!J74+'[2]Appendix 1'!J74+'[3]Appendix 1'!J74</f>
        <v>62</v>
      </c>
      <c r="H33" s="36">
        <f>'[1]Appendix 1'!L74+'[2]Appendix 1'!L74+'[3]Appendix 1'!L74</f>
        <v>0</v>
      </c>
      <c r="I33" s="36">
        <f>'[1]Appendix 1'!N74+'[2]Appendix 1'!N74+'[3]Appendix 1'!N74</f>
        <v>46</v>
      </c>
      <c r="J33" s="36">
        <f>'[3]Appendix 1'!P74</f>
        <v>2026</v>
      </c>
      <c r="K33" s="28">
        <f t="shared" si="0"/>
        <v>0</v>
      </c>
      <c r="L33" s="28">
        <f t="shared" si="1"/>
        <v>2.1555763823805063</v>
      </c>
      <c r="M33" s="59">
        <f t="shared" si="2"/>
        <v>2.9053420805998127</v>
      </c>
      <c r="N33" s="33">
        <v>1.4775977121067683</v>
      </c>
    </row>
    <row r="34" spans="1:14" ht="15.5" x14ac:dyDescent="0.35">
      <c r="B34" s="62">
        <f t="shared" si="3"/>
        <v>28</v>
      </c>
      <c r="C34" s="68" t="s">
        <v>64</v>
      </c>
      <c r="D34" s="36">
        <f>'[1]Appendix 1'!D75</f>
        <v>332</v>
      </c>
      <c r="E34" s="36">
        <f>'[1]Appendix 1'!F75+'[2]Appendix 1'!F75+'[3]Appendix 1'!F75</f>
        <v>94</v>
      </c>
      <c r="F34" s="36">
        <f>'[1]Appendix 1'!H75+'[2]Appendix 1'!H75+'[3]Appendix 1'!H75</f>
        <v>431</v>
      </c>
      <c r="G34" s="36">
        <f>'[1]Appendix 1'!J75+'[2]Appendix 1'!J75+'[3]Appendix 1'!J75</f>
        <v>117</v>
      </c>
      <c r="H34" s="36">
        <f>'[1]Appendix 1'!L75+'[2]Appendix 1'!L75+'[3]Appendix 1'!L75</f>
        <v>0</v>
      </c>
      <c r="I34" s="36">
        <f>'[1]Appendix 1'!N75+'[2]Appendix 1'!N75+'[3]Appendix 1'!N75</f>
        <v>0</v>
      </c>
      <c r="J34" s="36">
        <f>'[3]Appendix 1'!P75</f>
        <v>315</v>
      </c>
      <c r="K34" s="28">
        <f t="shared" si="0"/>
        <v>0</v>
      </c>
      <c r="L34" s="28">
        <f t="shared" si="1"/>
        <v>0</v>
      </c>
      <c r="M34" s="59">
        <f t="shared" si="2"/>
        <v>27.083333333333332</v>
      </c>
      <c r="N34" s="33">
        <v>16.301703163017031</v>
      </c>
    </row>
    <row r="35" spans="1:14" ht="15.5" x14ac:dyDescent="0.35">
      <c r="B35" s="62">
        <f t="shared" si="3"/>
        <v>29</v>
      </c>
      <c r="C35" s="69" t="s">
        <v>40</v>
      </c>
      <c r="D35" s="36">
        <f>'[1]Appendix 1'!D76</f>
        <v>231</v>
      </c>
      <c r="E35" s="36">
        <f>'[1]Appendix 1'!F76+'[2]Appendix 1'!F76+'[3]Appendix 1'!F76</f>
        <v>26</v>
      </c>
      <c r="F35" s="36">
        <f>'[1]Appendix 1'!H76+'[2]Appendix 1'!H76+'[3]Appendix 1'!H76</f>
        <v>89</v>
      </c>
      <c r="G35" s="36">
        <f>'[1]Appendix 1'!J76+'[2]Appendix 1'!J76+'[3]Appendix 1'!J76</f>
        <v>23</v>
      </c>
      <c r="H35" s="36">
        <f>'[1]Appendix 1'!L76+'[2]Appendix 1'!L76+'[3]Appendix 1'!L76</f>
        <v>1</v>
      </c>
      <c r="I35" s="36">
        <f>'[1]Appendix 1'!N76+'[2]Appendix 1'!N76+'[3]Appendix 1'!N76</f>
        <v>0</v>
      </c>
      <c r="J35" s="36">
        <f>'[3]Appendix 1'!P76</f>
        <v>0</v>
      </c>
      <c r="K35" s="28">
        <f t="shared" si="0"/>
        <v>4.1666666666666661</v>
      </c>
      <c r="L35" s="28">
        <f t="shared" si="1"/>
        <v>0</v>
      </c>
      <c r="M35" s="59">
        <f t="shared" si="2"/>
        <v>95.833333333333343</v>
      </c>
      <c r="N35" s="33">
        <v>27.8125</v>
      </c>
    </row>
    <row r="36" spans="1:14" ht="15.5" x14ac:dyDescent="0.35">
      <c r="B36" s="62">
        <f t="shared" si="3"/>
        <v>30</v>
      </c>
      <c r="C36" s="68" t="s">
        <v>55</v>
      </c>
      <c r="D36" s="36">
        <f>'[1]Appendix 1'!D77</f>
        <v>1904</v>
      </c>
      <c r="E36" s="36">
        <f>'[1]Appendix 1'!F77+'[2]Appendix 1'!F77+'[3]Appendix 1'!F77</f>
        <v>527</v>
      </c>
      <c r="F36" s="36">
        <f>'[1]Appendix 1'!H77+'[2]Appendix 1'!H77+'[3]Appendix 1'!H77</f>
        <v>615</v>
      </c>
      <c r="G36" s="36">
        <f>'[1]Appendix 1'!J77+'[2]Appendix 1'!J77+'[3]Appendix 1'!J77</f>
        <v>208</v>
      </c>
      <c r="H36" s="36">
        <f>'[1]Appendix 1'!L77+'[2]Appendix 1'!L77+'[3]Appendix 1'!L77</f>
        <v>1</v>
      </c>
      <c r="I36" s="36">
        <f>'[1]Appendix 1'!N77+'[2]Appendix 1'!N77+'[3]Appendix 1'!N77</f>
        <v>15</v>
      </c>
      <c r="J36" s="36">
        <f>'[3]Appendix 1'!P77</f>
        <v>2207</v>
      </c>
      <c r="K36" s="28">
        <f t="shared" si="0"/>
        <v>4.1135335252982311E-2</v>
      </c>
      <c r="L36" s="28">
        <f t="shared" si="1"/>
        <v>0.61703002879473468</v>
      </c>
      <c r="M36" s="59">
        <f t="shared" si="2"/>
        <v>8.5561497326203195</v>
      </c>
      <c r="N36" s="33">
        <v>8.3262531860662712</v>
      </c>
    </row>
    <row r="37" spans="1:14" ht="15.5" x14ac:dyDescent="0.35">
      <c r="B37" s="62">
        <f t="shared" si="3"/>
        <v>31</v>
      </c>
      <c r="C37" s="68" t="s">
        <v>15</v>
      </c>
      <c r="D37" s="36">
        <f>'[1]Appendix 1'!D78</f>
        <v>201</v>
      </c>
      <c r="E37" s="36">
        <f>'[1]Appendix 1'!F78+'[2]Appendix 1'!F78+'[3]Appendix 1'!F78</f>
        <v>104</v>
      </c>
      <c r="F37" s="36">
        <f>'[1]Appendix 1'!H78+'[2]Appendix 1'!H78+'[3]Appendix 1'!H78</f>
        <v>0</v>
      </c>
      <c r="G37" s="36">
        <f>'[1]Appendix 1'!J78+'[2]Appendix 1'!J78+'[3]Appendix 1'!J78</f>
        <v>82</v>
      </c>
      <c r="H37" s="36">
        <f>'[1]Appendix 1'!L78+'[2]Appendix 1'!L78+'[3]Appendix 1'!L78</f>
        <v>0</v>
      </c>
      <c r="I37" s="36">
        <f>'[1]Appendix 1'!N78+'[2]Appendix 1'!N78+'[3]Appendix 1'!N78</f>
        <v>22</v>
      </c>
      <c r="J37" s="36">
        <f>'[3]Appendix 1'!P78</f>
        <v>201</v>
      </c>
      <c r="K37" s="28">
        <f t="shared" si="0"/>
        <v>0</v>
      </c>
      <c r="L37" s="28">
        <f t="shared" si="1"/>
        <v>7.2131147540983616</v>
      </c>
      <c r="M37" s="59">
        <f t="shared" si="2"/>
        <v>26.885245901639344</v>
      </c>
      <c r="N37" s="33">
        <v>29.903536977491964</v>
      </c>
    </row>
    <row r="38" spans="1:14" ht="15.5" x14ac:dyDescent="0.35">
      <c r="B38" s="62">
        <f t="shared" si="3"/>
        <v>32</v>
      </c>
      <c r="C38" s="68" t="s">
        <v>62</v>
      </c>
      <c r="D38" s="36">
        <f>'[1]Appendix 1'!D79</f>
        <v>1572</v>
      </c>
      <c r="E38" s="36">
        <f>'[1]Appendix 1'!F79+'[2]Appendix 1'!F79+'[3]Appendix 1'!F79</f>
        <v>98</v>
      </c>
      <c r="F38" s="36">
        <f>'[1]Appendix 1'!H79+'[2]Appendix 1'!H79+'[3]Appendix 1'!H79</f>
        <v>33</v>
      </c>
      <c r="G38" s="36">
        <f>'[1]Appendix 1'!J79+'[2]Appendix 1'!J79+'[3]Appendix 1'!J79</f>
        <v>36</v>
      </c>
      <c r="H38" s="36">
        <f>'[1]Appendix 1'!L79+'[2]Appendix 1'!L79+'[3]Appendix 1'!L79</f>
        <v>0</v>
      </c>
      <c r="I38" s="36">
        <f>'[1]Appendix 1'!N79+'[2]Appendix 1'!N79+'[3]Appendix 1'!N79</f>
        <v>125</v>
      </c>
      <c r="J38" s="36">
        <f>'[3]Appendix 1'!P79</f>
        <v>1509</v>
      </c>
      <c r="K38" s="28">
        <f t="shared" si="0"/>
        <v>0</v>
      </c>
      <c r="L38" s="28">
        <f t="shared" si="1"/>
        <v>7.4850299401197598</v>
      </c>
      <c r="M38" s="59">
        <f t="shared" si="2"/>
        <v>2.1556886227544911</v>
      </c>
      <c r="N38" s="33">
        <v>1.320321469575201</v>
      </c>
    </row>
    <row r="39" spans="1:14" ht="15.5" x14ac:dyDescent="0.35">
      <c r="B39" s="62">
        <f t="shared" si="3"/>
        <v>33</v>
      </c>
      <c r="C39" s="68" t="s">
        <v>44</v>
      </c>
      <c r="D39" s="36">
        <f>'[1]Appendix 1'!D80</f>
        <v>663</v>
      </c>
      <c r="E39" s="36">
        <f>'[1]Appendix 1'!F80+'[2]Appendix 1'!F80+'[3]Appendix 1'!F80</f>
        <v>40</v>
      </c>
      <c r="F39" s="36">
        <f>'[1]Appendix 1'!H80+'[2]Appendix 1'!H80+'[3]Appendix 1'!H80</f>
        <v>26</v>
      </c>
      <c r="G39" s="36">
        <f>'[1]Appendix 1'!J80+'[2]Appendix 1'!J80+'[3]Appendix 1'!J80</f>
        <v>43</v>
      </c>
      <c r="H39" s="36">
        <f>'[1]Appendix 1'!L80+'[2]Appendix 1'!L80+'[3]Appendix 1'!L80</f>
        <v>0</v>
      </c>
      <c r="I39" s="36">
        <f>'[1]Appendix 1'!N80+'[2]Appendix 1'!N80+'[3]Appendix 1'!N80</f>
        <v>0</v>
      </c>
      <c r="J39" s="36">
        <f>'[3]Appendix 1'!P80</f>
        <v>660</v>
      </c>
      <c r="K39" s="28">
        <f t="shared" si="0"/>
        <v>0</v>
      </c>
      <c r="L39" s="28">
        <f t="shared" si="1"/>
        <v>0</v>
      </c>
      <c r="M39" s="59">
        <f t="shared" si="2"/>
        <v>6.1166429587482218</v>
      </c>
      <c r="N39" s="33">
        <v>14.378238341968913</v>
      </c>
    </row>
    <row r="40" spans="1:14" ht="15.5" x14ac:dyDescent="0.35">
      <c r="B40" s="62">
        <f t="shared" si="3"/>
        <v>34</v>
      </c>
      <c r="C40" s="69" t="s">
        <v>16</v>
      </c>
      <c r="D40" s="36">
        <f>'[1]Appendix 1'!D81</f>
        <v>2677</v>
      </c>
      <c r="E40" s="36">
        <f>'[1]Appendix 1'!F81+'[2]Appendix 1'!F81+'[3]Appendix 1'!F81</f>
        <v>168</v>
      </c>
      <c r="F40" s="36">
        <f>'[1]Appendix 1'!H81+'[2]Appendix 1'!H81+'[3]Appendix 1'!H81</f>
        <v>2144</v>
      </c>
      <c r="G40" s="36">
        <f>'[1]Appendix 1'!J81+'[2]Appendix 1'!J81+'[3]Appendix 1'!J81</f>
        <v>393</v>
      </c>
      <c r="H40" s="36">
        <f>'[1]Appendix 1'!L81+'[2]Appendix 1'!L81+'[3]Appendix 1'!L81</f>
        <v>2</v>
      </c>
      <c r="I40" s="36">
        <f>'[1]Appendix 1'!N81+'[2]Appendix 1'!N81+'[3]Appendix 1'!N81</f>
        <v>478</v>
      </c>
      <c r="J40" s="36">
        <f>'[3]Appendix 1'!P81</f>
        <v>1972</v>
      </c>
      <c r="K40" s="28">
        <f t="shared" si="0"/>
        <v>7.0298769771529004E-2</v>
      </c>
      <c r="L40" s="28">
        <f t="shared" si="1"/>
        <v>16.801405975395429</v>
      </c>
      <c r="M40" s="73">
        <f t="shared" si="2"/>
        <v>13.813708260105448</v>
      </c>
      <c r="N40" s="33">
        <v>23.239839725243275</v>
      </c>
    </row>
    <row r="41" spans="1:14" ht="15.5" x14ac:dyDescent="0.35">
      <c r="B41" s="62">
        <f t="shared" si="3"/>
        <v>35</v>
      </c>
      <c r="C41" s="69" t="s">
        <v>63</v>
      </c>
      <c r="D41" s="36">
        <f>'[1]Appendix 1'!D82</f>
        <v>3759</v>
      </c>
      <c r="E41" s="36">
        <f>'[1]Appendix 1'!F82+'[2]Appendix 1'!F82+'[3]Appendix 1'!F82</f>
        <v>476</v>
      </c>
      <c r="F41" s="36">
        <f>'[1]Appendix 1'!H82+'[2]Appendix 1'!H82+'[3]Appendix 1'!H82</f>
        <v>69</v>
      </c>
      <c r="G41" s="36">
        <f>'[1]Appendix 1'!J82+'[2]Appendix 1'!J82+'[3]Appendix 1'!J82</f>
        <v>435</v>
      </c>
      <c r="H41" s="36">
        <f>'[1]Appendix 1'!L82+'[2]Appendix 1'!L82+'[3]Appendix 1'!L82</f>
        <v>0</v>
      </c>
      <c r="I41" s="36">
        <f>'[1]Appendix 1'!N82+'[2]Appendix 1'!N82+'[3]Appendix 1'!N82</f>
        <v>0</v>
      </c>
      <c r="J41" s="36">
        <f>'[3]Appendix 1'!P82</f>
        <v>3800</v>
      </c>
      <c r="K41" s="28">
        <f t="shared" si="0"/>
        <v>0</v>
      </c>
      <c r="L41" s="28">
        <f t="shared" si="1"/>
        <v>0</v>
      </c>
      <c r="M41" s="59">
        <f t="shared" si="2"/>
        <v>10.271546635182998</v>
      </c>
      <c r="N41" s="33">
        <v>8.8064046579330419</v>
      </c>
    </row>
    <row r="42" spans="1:14" ht="15.5" x14ac:dyDescent="0.35">
      <c r="B42" s="62">
        <f t="shared" si="3"/>
        <v>36</v>
      </c>
      <c r="C42" s="69" t="s">
        <v>43</v>
      </c>
      <c r="D42" s="36">
        <f>'[1]Appendix 1'!D83</f>
        <v>2892</v>
      </c>
      <c r="E42" s="36">
        <f>'[1]Appendix 1'!F83+'[2]Appendix 1'!F83+'[3]Appendix 1'!F83</f>
        <v>1187</v>
      </c>
      <c r="F42" s="36">
        <f>'[1]Appendix 1'!H83+'[2]Appendix 1'!H83+'[3]Appendix 1'!H83</f>
        <v>1189</v>
      </c>
      <c r="G42" s="36">
        <f>'[1]Appendix 1'!J83+'[2]Appendix 1'!J83+'[3]Appendix 1'!J83</f>
        <v>97</v>
      </c>
      <c r="H42" s="36">
        <f>'[1]Appendix 1'!L83+'[2]Appendix 1'!L83+'[3]Appendix 1'!L83</f>
        <v>5</v>
      </c>
      <c r="I42" s="36">
        <f>'[1]Appendix 1'!N83+'[2]Appendix 1'!N83+'[3]Appendix 1'!N83</f>
        <v>642</v>
      </c>
      <c r="J42" s="36">
        <f>'[3]Appendix 1'!P83</f>
        <v>3335</v>
      </c>
      <c r="K42" s="28">
        <f t="shared" si="0"/>
        <v>0.12257906349595489</v>
      </c>
      <c r="L42" s="28">
        <f t="shared" si="1"/>
        <v>15.739151752880609</v>
      </c>
      <c r="M42" s="59">
        <f t="shared" si="2"/>
        <v>2.3780338318215248</v>
      </c>
      <c r="N42" s="33">
        <v>2.2402688322598712</v>
      </c>
    </row>
    <row r="43" spans="1:14" s="34" customFormat="1" ht="15.5" x14ac:dyDescent="0.35">
      <c r="A43" s="24"/>
      <c r="B43" s="62">
        <f t="shared" si="3"/>
        <v>37</v>
      </c>
      <c r="C43" s="69" t="s">
        <v>65</v>
      </c>
      <c r="D43" s="36">
        <f>'[1]Appendix 1'!D84</f>
        <v>5068</v>
      </c>
      <c r="E43" s="36">
        <f>'[1]Appendix 1'!F84+'[2]Appendix 1'!F84+'[3]Appendix 1'!F84</f>
        <v>127</v>
      </c>
      <c r="F43" s="36">
        <f>'[1]Appendix 1'!H84+'[2]Appendix 1'!H84+'[3]Appendix 1'!H84</f>
        <v>4</v>
      </c>
      <c r="G43" s="36">
        <f>'[1]Appendix 1'!J84+'[2]Appendix 1'!J84+'[3]Appendix 1'!J84</f>
        <v>157</v>
      </c>
      <c r="H43" s="36">
        <f>'[1]Appendix 1'!L84+'[2]Appendix 1'!L84+'[3]Appendix 1'!L84</f>
        <v>3</v>
      </c>
      <c r="I43" s="36">
        <f>'[1]Appendix 1'!N84+'[2]Appendix 1'!N84+'[3]Appendix 1'!N84</f>
        <v>0</v>
      </c>
      <c r="J43" s="36">
        <f>'[3]Appendix 1'!P84</f>
        <v>5035</v>
      </c>
      <c r="K43" s="28">
        <f t="shared" si="0"/>
        <v>5.7747834456207896E-2</v>
      </c>
      <c r="L43" s="28">
        <f t="shared" si="1"/>
        <v>0</v>
      </c>
      <c r="M43" s="59">
        <f t="shared" si="2"/>
        <v>3.0221366698748797</v>
      </c>
      <c r="N43" s="33">
        <v>3.31934376192293</v>
      </c>
    </row>
    <row r="44" spans="1:14" ht="16" thickBot="1" x14ac:dyDescent="0.4">
      <c r="B44" s="63"/>
      <c r="C44" s="70" t="s">
        <v>12</v>
      </c>
      <c r="D44" s="39">
        <f t="shared" ref="D44:J44" si="4">SUM(D7:D43)</f>
        <v>110768</v>
      </c>
      <c r="E44" s="21">
        <f t="shared" si="4"/>
        <v>32148</v>
      </c>
      <c r="F44" s="21">
        <f t="shared" si="4"/>
        <v>12105</v>
      </c>
      <c r="G44" s="21">
        <f t="shared" si="4"/>
        <v>9860</v>
      </c>
      <c r="H44" s="21">
        <f t="shared" si="4"/>
        <v>25</v>
      </c>
      <c r="I44" s="21">
        <f t="shared" si="4"/>
        <v>2964</v>
      </c>
      <c r="J44" s="21">
        <f t="shared" si="4"/>
        <v>130507</v>
      </c>
      <c r="K44" s="55">
        <f t="shared" ref="K44" si="5">IFERROR((H44/SUM($G44:$J44))*100,0)</f>
        <v>1.743910265353386E-2</v>
      </c>
      <c r="L44" s="22">
        <f t="shared" ref="L44" si="6">IFERROR((I44/SUM($G44:$J44))*100,0)</f>
        <v>2.0675800106029745</v>
      </c>
      <c r="M44" s="22">
        <f>IFERROR((G44/SUM($G44:$J44))*100,0)</f>
        <v>6.8779820865537546</v>
      </c>
      <c r="N44" s="30">
        <v>9.4922147150796352</v>
      </c>
    </row>
    <row r="45" spans="1:14" x14ac:dyDescent="0.35">
      <c r="D45" s="60"/>
      <c r="E45" s="60"/>
      <c r="F45" s="60"/>
      <c r="G45" s="60"/>
      <c r="H45" s="60"/>
      <c r="I45" s="60"/>
      <c r="J45" s="60"/>
      <c r="K45" s="60"/>
      <c r="L45" s="60"/>
      <c r="M45" s="60"/>
      <c r="N45" s="60"/>
    </row>
    <row r="46" spans="1:14" x14ac:dyDescent="0.35">
      <c r="E46" s="26"/>
      <c r="F46" s="26"/>
      <c r="G46" s="26"/>
      <c r="H46" s="26"/>
      <c r="I46" s="26"/>
      <c r="J46" s="26"/>
    </row>
    <row r="47" spans="1:14" hidden="1" x14ac:dyDescent="0.35">
      <c r="D47" s="26"/>
      <c r="E47" s="26"/>
      <c r="F47" s="26"/>
      <c r="G47" s="26"/>
      <c r="H47" s="26"/>
      <c r="I47" s="26"/>
      <c r="J47" s="26"/>
    </row>
    <row r="48" spans="1:14" hidden="1" x14ac:dyDescent="0.35">
      <c r="D48" s="26"/>
      <c r="E48" s="26"/>
      <c r="F48" s="26"/>
      <c r="G48" s="26"/>
      <c r="H48" s="26"/>
      <c r="I48" s="26"/>
      <c r="J48" s="26"/>
    </row>
    <row r="49" spans="4:15" hidden="1" x14ac:dyDescent="0.35"/>
    <row r="50" spans="4:15" hidden="1" x14ac:dyDescent="0.35">
      <c r="E50" s="26"/>
      <c r="F50" s="26"/>
      <c r="G50" s="26"/>
      <c r="H50" s="26"/>
      <c r="I50" s="26"/>
      <c r="J50" s="26"/>
    </row>
    <row r="51" spans="4:15" hidden="1" x14ac:dyDescent="0.35"/>
    <row r="52" spans="4:15" x14ac:dyDescent="0.35">
      <c r="D52" s="74"/>
      <c r="E52" s="74"/>
      <c r="F52" s="74"/>
      <c r="G52" s="74"/>
      <c r="H52" s="74"/>
      <c r="I52" s="74"/>
      <c r="J52" s="74"/>
    </row>
    <row r="53" spans="4:15" x14ac:dyDescent="0.35">
      <c r="E53" s="58"/>
      <c r="F53" s="58"/>
      <c r="G53" s="58"/>
      <c r="H53" s="58"/>
      <c r="I53" s="58"/>
      <c r="J53" s="58"/>
      <c r="K53" s="58"/>
      <c r="L53" s="58"/>
      <c r="M53" s="58"/>
      <c r="N53" s="58"/>
      <c r="O53" s="58"/>
    </row>
    <row r="56" spans="4:15" x14ac:dyDescent="0.35">
      <c r="D56" s="26"/>
      <c r="E56" s="26"/>
      <c r="F56" s="26"/>
      <c r="G56" s="26"/>
      <c r="H56" s="26"/>
      <c r="I56" s="26"/>
      <c r="J56" s="26"/>
    </row>
  </sheetData>
  <sheetProtection algorithmName="SHA-512" hashValue="WjHBjMDSYF6Smfx0KnTuXzMim/sxcta0c8Eghd3GOw9/27o1NOdi/HkIh4/11EaGl9Hi/RcAG2h4pWsrwP2hgw==" saltValue="gzpmocx95NjOC4W9BFYjBQ==" spinCount="100000" sheet="1" objects="1" scenarios="1"/>
  <sortState xmlns:xlrd2="http://schemas.microsoft.com/office/spreadsheetml/2017/richdata2" ref="C8:C44">
    <sortCondition ref="C8:C44"/>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8"/>
  <sheetViews>
    <sheetView zoomScale="59" zoomScaleNormal="59" workbookViewId="0">
      <selection activeCell="E15" sqref="E15"/>
    </sheetView>
  </sheetViews>
  <sheetFormatPr defaultColWidth="9.1796875" defaultRowHeight="14.5" x14ac:dyDescent="0.35"/>
  <cols>
    <col min="1" max="1" width="15.81640625" style="24" customWidth="1"/>
    <col min="2" max="2" width="7.54296875" style="24" customWidth="1"/>
    <col min="3" max="3" width="49.81640625" style="24" customWidth="1"/>
    <col min="4" max="4" width="21.81640625" style="24" bestFit="1" customWidth="1"/>
    <col min="5" max="5" width="22.81640625" style="24" bestFit="1" customWidth="1"/>
    <col min="6" max="6" width="19.54296875" style="24" bestFit="1" customWidth="1"/>
    <col min="7" max="7" width="15.81640625" style="24" customWidth="1"/>
    <col min="8" max="8" width="25.1796875" style="24" bestFit="1" customWidth="1"/>
    <col min="9" max="9" width="25.1796875" style="24" customWidth="1"/>
    <col min="10" max="10" width="20.1796875" style="24" customWidth="1"/>
    <col min="11" max="11" width="19.81640625" style="24" customWidth="1"/>
    <col min="12" max="12" width="17.453125" style="24" customWidth="1"/>
    <col min="13" max="13" width="28.453125" style="24" customWidth="1"/>
    <col min="14" max="14" width="16.81640625" style="24" customWidth="1"/>
    <col min="15" max="15" width="13.1796875" style="24" customWidth="1"/>
    <col min="16" max="16" width="12.81640625" style="24" bestFit="1" customWidth="1"/>
    <col min="17" max="17" width="12.453125" style="24" customWidth="1"/>
    <col min="18" max="18" width="15.1796875" style="24" customWidth="1"/>
    <col min="19" max="19" width="19.81640625" style="24" customWidth="1"/>
    <col min="20" max="20" width="20.81640625" style="24" customWidth="1"/>
    <col min="21" max="16384" width="9.1796875" style="24"/>
  </cols>
  <sheetData>
    <row r="2" spans="2:14" ht="15" thickBot="1" x14ac:dyDescent="0.4"/>
    <row r="3" spans="2:14" ht="25.5" customHeight="1" thickBot="1" x14ac:dyDescent="0.4">
      <c r="B3" s="142" t="s">
        <v>95</v>
      </c>
      <c r="C3" s="143"/>
      <c r="D3" s="143"/>
      <c r="E3" s="143"/>
      <c r="F3" s="143"/>
      <c r="G3" s="143"/>
      <c r="H3" s="143"/>
      <c r="I3" s="143"/>
      <c r="J3" s="143"/>
      <c r="K3" s="143"/>
      <c r="L3" s="143"/>
      <c r="M3" s="143"/>
      <c r="N3" s="144"/>
    </row>
    <row r="4" spans="2:14" ht="51.75" customHeight="1" x14ac:dyDescent="0.35">
      <c r="B4" s="145" t="s">
        <v>7</v>
      </c>
      <c r="C4" s="147" t="s">
        <v>8</v>
      </c>
      <c r="D4" s="150" t="s">
        <v>9</v>
      </c>
      <c r="E4" s="147" t="s">
        <v>84</v>
      </c>
      <c r="F4" s="152" t="s">
        <v>83</v>
      </c>
      <c r="G4" s="152" t="s">
        <v>10</v>
      </c>
      <c r="H4" s="152" t="s">
        <v>79</v>
      </c>
      <c r="I4" s="152" t="s">
        <v>34</v>
      </c>
      <c r="J4" s="152" t="s">
        <v>11</v>
      </c>
      <c r="K4" s="152" t="s">
        <v>81</v>
      </c>
      <c r="L4" s="147" t="s">
        <v>67</v>
      </c>
      <c r="M4" s="140" t="s">
        <v>72</v>
      </c>
      <c r="N4" s="141"/>
    </row>
    <row r="5" spans="2:14" ht="70.5" customHeight="1" x14ac:dyDescent="0.35">
      <c r="B5" s="145"/>
      <c r="C5" s="148"/>
      <c r="D5" s="151"/>
      <c r="E5" s="148"/>
      <c r="F5" s="153"/>
      <c r="G5" s="153"/>
      <c r="H5" s="153"/>
      <c r="I5" s="153"/>
      <c r="J5" s="153"/>
      <c r="K5" s="153"/>
      <c r="L5" s="153"/>
      <c r="M5" s="50" t="s">
        <v>102</v>
      </c>
      <c r="N5" s="31" t="s">
        <v>100</v>
      </c>
    </row>
    <row r="6" spans="2:14" ht="21" customHeight="1" thickBot="1" x14ac:dyDescent="0.4">
      <c r="B6" s="146"/>
      <c r="C6" s="149"/>
      <c r="D6" s="99">
        <v>-1</v>
      </c>
      <c r="E6" s="42">
        <v>-2</v>
      </c>
      <c r="F6" s="42">
        <v>-3</v>
      </c>
      <c r="G6" s="42">
        <v>-4</v>
      </c>
      <c r="H6" s="42">
        <v>-5</v>
      </c>
      <c r="I6" s="42">
        <v>-6</v>
      </c>
      <c r="J6" s="42">
        <v>-7</v>
      </c>
      <c r="K6" s="42">
        <v>-8</v>
      </c>
      <c r="L6" s="42">
        <v>-9</v>
      </c>
      <c r="M6" s="51">
        <v>-10</v>
      </c>
      <c r="N6" s="46">
        <v>-11</v>
      </c>
    </row>
    <row r="7" spans="2:14" ht="15.5" x14ac:dyDescent="0.35">
      <c r="B7" s="32">
        <v>1</v>
      </c>
      <c r="C7" s="101" t="s">
        <v>66</v>
      </c>
      <c r="D7" s="100">
        <f>'[1]Appendix 3'!D48</f>
        <v>45019</v>
      </c>
      <c r="E7" s="36">
        <f>'[1]Appendix 3'!F48+'[2]Appendix 3'!F48+'[3]Appendix 3'!F48</f>
        <v>104323</v>
      </c>
      <c r="F7" s="36">
        <f>'[1]Appendix 3'!H48+'[2]Appendix 3'!H48+'[3]Appendix 3'!H48</f>
        <v>0</v>
      </c>
      <c r="G7" s="36">
        <f>'[1]Appendix 3'!J48+'[2]Appendix 3'!J48+'[3]Appendix 3'!J48</f>
        <v>98947</v>
      </c>
      <c r="H7" s="36">
        <f>'[1]Appendix 3'!L48+'[2]Appendix 3'!L48+'[3]Appendix 3'!L48</f>
        <v>70</v>
      </c>
      <c r="I7" s="36">
        <f>'[1]Appendix 3'!N48+'[2]Appendix 3'!N48+'[3]Appendix 3'!N48</f>
        <v>4656</v>
      </c>
      <c r="J7" s="36">
        <f>'[3]Appendix 3'!P48</f>
        <v>45669</v>
      </c>
      <c r="K7" s="28">
        <f t="shared" ref="K7" si="0">IFERROR((H7/SUM($G7:$J7))*100,0)</f>
        <v>4.6872279733765454E-2</v>
      </c>
      <c r="L7" s="28">
        <f t="shared" ref="L7" si="1">IFERROR((I7/SUM($G7:$J7))*100,0)</f>
        <v>3.1176762062915993</v>
      </c>
      <c r="M7" s="28">
        <f t="shared" ref="M7" si="2">IFERROR((G7/SUM($G7:$J7))*100,0)</f>
        <v>66.255306611669866</v>
      </c>
      <c r="N7" s="57">
        <v>66.307851239669418</v>
      </c>
    </row>
    <row r="8" spans="2:14" ht="15.5" x14ac:dyDescent="0.35">
      <c r="B8" s="27">
        <f>B7+1</f>
        <v>2</v>
      </c>
      <c r="C8" s="102" t="s">
        <v>45</v>
      </c>
      <c r="D8" s="100">
        <f>'[1]Appendix 3'!D49</f>
        <v>2537</v>
      </c>
      <c r="E8" s="36">
        <f>'[1]Appendix 3'!F49+'[2]Appendix 3'!F49+'[3]Appendix 3'!F49</f>
        <v>248</v>
      </c>
      <c r="F8" s="36">
        <f>'[1]Appendix 3'!H49+'[2]Appendix 3'!H49+'[3]Appendix 3'!H49</f>
        <v>67</v>
      </c>
      <c r="G8" s="36">
        <f>'[1]Appendix 3'!J49+'[2]Appendix 3'!J49+'[3]Appendix 3'!J49</f>
        <v>262</v>
      </c>
      <c r="H8" s="36">
        <f>'[1]Appendix 3'!L49+'[2]Appendix 3'!L49+'[3]Appendix 3'!L49</f>
        <v>1</v>
      </c>
      <c r="I8" s="36">
        <f>'[1]Appendix 3'!N49+'[2]Appendix 3'!N49+'[3]Appendix 3'!N49</f>
        <v>0</v>
      </c>
      <c r="J8" s="36">
        <f>'[3]Appendix 3'!P49</f>
        <v>2522</v>
      </c>
      <c r="K8" s="28">
        <f t="shared" ref="K8:K43" si="3">IFERROR((H8/SUM($G8:$J8))*100,0)</f>
        <v>3.5906642728904849E-2</v>
      </c>
      <c r="L8" s="28">
        <f t="shared" ref="L8:L43" si="4">IFERROR((I8/SUM($G8:$J8))*100,0)</f>
        <v>0</v>
      </c>
      <c r="M8" s="28">
        <f t="shared" ref="M8:M43" si="5">IFERROR((G8/SUM($G8:$J8))*100,0)</f>
        <v>9.4075403949730703</v>
      </c>
      <c r="N8" s="57">
        <v>7.5437317784256566</v>
      </c>
    </row>
    <row r="9" spans="2:14" ht="15.5" x14ac:dyDescent="0.35">
      <c r="B9" s="27">
        <f t="shared" ref="B9:B43" si="6">B8+1</f>
        <v>3</v>
      </c>
      <c r="C9" s="102" t="s">
        <v>49</v>
      </c>
      <c r="D9" s="100">
        <f>'[1]Appendix 3'!D50</f>
        <v>1546</v>
      </c>
      <c r="E9" s="36">
        <f>'[1]Appendix 3'!F50+'[2]Appendix 3'!F50+'[3]Appendix 3'!F50</f>
        <v>1399</v>
      </c>
      <c r="F9" s="36">
        <f>'[1]Appendix 3'!H50+'[2]Appendix 3'!H50+'[3]Appendix 3'!H50</f>
        <v>855</v>
      </c>
      <c r="G9" s="36">
        <f>'[1]Appendix 3'!J50+'[2]Appendix 3'!J50+'[3]Appendix 3'!J50</f>
        <v>981</v>
      </c>
      <c r="H9" s="36">
        <f>'[1]Appendix 3'!L50+'[2]Appendix 3'!L50+'[3]Appendix 3'!L50</f>
        <v>3</v>
      </c>
      <c r="I9" s="36">
        <f>'[1]Appendix 3'!N50+'[2]Appendix 3'!N50+'[3]Appendix 3'!N50</f>
        <v>141</v>
      </c>
      <c r="J9" s="36">
        <f>'[3]Appendix 3'!P50</f>
        <v>1820</v>
      </c>
      <c r="K9" s="28">
        <f t="shared" si="3"/>
        <v>0.10186757215619693</v>
      </c>
      <c r="L9" s="28">
        <f t="shared" si="4"/>
        <v>4.7877758913412558</v>
      </c>
      <c r="M9" s="28">
        <f t="shared" si="5"/>
        <v>33.310696095076402</v>
      </c>
      <c r="N9" s="57">
        <v>35.475385193536262</v>
      </c>
    </row>
    <row r="10" spans="2:14" ht="15.5" x14ac:dyDescent="0.35">
      <c r="B10" s="27">
        <f t="shared" si="6"/>
        <v>4</v>
      </c>
      <c r="C10" s="102" t="s">
        <v>46</v>
      </c>
      <c r="D10" s="100">
        <f>'[1]Appendix 3'!D51</f>
        <v>660</v>
      </c>
      <c r="E10" s="36">
        <f>'[1]Appendix 3'!F51+'[2]Appendix 3'!F51+'[3]Appendix 3'!F51</f>
        <v>3806</v>
      </c>
      <c r="F10" s="36">
        <f>'[1]Appendix 3'!H51+'[2]Appendix 3'!H51+'[3]Appendix 3'!H51</f>
        <v>120</v>
      </c>
      <c r="G10" s="36">
        <f>'[1]Appendix 3'!J51+'[2]Appendix 3'!J51+'[3]Appendix 3'!J51</f>
        <v>3702</v>
      </c>
      <c r="H10" s="36">
        <f>'[1]Appendix 3'!L51+'[2]Appendix 3'!L51+'[3]Appendix 3'!L51</f>
        <v>1</v>
      </c>
      <c r="I10" s="36">
        <f>'[1]Appendix 3'!N51+'[2]Appendix 3'!N51+'[3]Appendix 3'!N51</f>
        <v>21</v>
      </c>
      <c r="J10" s="36">
        <f>'[3]Appendix 3'!P51</f>
        <v>742</v>
      </c>
      <c r="K10" s="28">
        <f t="shared" si="3"/>
        <v>2.2391401701746527E-2</v>
      </c>
      <c r="L10" s="28">
        <f t="shared" si="4"/>
        <v>0.47021943573667713</v>
      </c>
      <c r="M10" s="28">
        <f t="shared" si="5"/>
        <v>82.892969099865653</v>
      </c>
      <c r="N10" s="57">
        <v>79.583207490184236</v>
      </c>
    </row>
    <row r="11" spans="2:14" ht="15.5" x14ac:dyDescent="0.35">
      <c r="B11" s="27">
        <f t="shared" si="6"/>
        <v>5</v>
      </c>
      <c r="C11" s="102" t="s">
        <v>54</v>
      </c>
      <c r="D11" s="100">
        <f>'[1]Appendix 3'!D52</f>
        <v>3813</v>
      </c>
      <c r="E11" s="36">
        <f>'[1]Appendix 3'!F52+'[2]Appendix 3'!F52+'[3]Appendix 3'!F52</f>
        <v>2961</v>
      </c>
      <c r="F11" s="36">
        <f>'[1]Appendix 3'!H52+'[2]Appendix 3'!H52+'[3]Appendix 3'!H52</f>
        <v>4141</v>
      </c>
      <c r="G11" s="36">
        <f>'[1]Appendix 3'!J52+'[2]Appendix 3'!J52+'[3]Appendix 3'!J52</f>
        <v>2901</v>
      </c>
      <c r="H11" s="36">
        <f>'[1]Appendix 3'!L52+'[2]Appendix 3'!L52+'[3]Appendix 3'!L52</f>
        <v>0</v>
      </c>
      <c r="I11" s="36">
        <f>'[1]Appendix 3'!N52+'[2]Appendix 3'!N52+'[3]Appendix 3'!N52</f>
        <v>0</v>
      </c>
      <c r="J11" s="36">
        <f>'[3]Appendix 3'!P52</f>
        <v>3873</v>
      </c>
      <c r="K11" s="28">
        <f t="shared" si="3"/>
        <v>0</v>
      </c>
      <c r="L11" s="28">
        <f t="shared" si="4"/>
        <v>0</v>
      </c>
      <c r="M11" s="28">
        <f t="shared" si="5"/>
        <v>42.825509300265722</v>
      </c>
      <c r="N11" s="57">
        <v>40.755127408328157</v>
      </c>
    </row>
    <row r="12" spans="2:14" ht="15.5" x14ac:dyDescent="0.35">
      <c r="B12" s="27">
        <f t="shared" si="6"/>
        <v>6</v>
      </c>
      <c r="C12" s="102" t="s">
        <v>58</v>
      </c>
      <c r="D12" s="100">
        <f>'[1]Appendix 3'!D53</f>
        <v>105554</v>
      </c>
      <c r="E12" s="36">
        <f>'[1]Appendix 3'!F53+'[2]Appendix 3'!F53+'[3]Appendix 3'!F53</f>
        <v>315878</v>
      </c>
      <c r="F12" s="36">
        <f>'[1]Appendix 3'!H53+'[2]Appendix 3'!H53+'[3]Appendix 3'!H53</f>
        <v>0</v>
      </c>
      <c r="G12" s="36">
        <f>'[1]Appendix 3'!J53+'[2]Appendix 3'!J53+'[3]Appendix 3'!J53</f>
        <v>285131</v>
      </c>
      <c r="H12" s="36">
        <f>'[1]Appendix 3'!L53+'[2]Appendix 3'!L53+'[3]Appendix 3'!L53</f>
        <v>0</v>
      </c>
      <c r="I12" s="36">
        <f>'[1]Appendix 3'!N53+'[2]Appendix 3'!N53+'[3]Appendix 3'!N53</f>
        <v>1099</v>
      </c>
      <c r="J12" s="36">
        <f>'[3]Appendix 3'!P53</f>
        <v>135202</v>
      </c>
      <c r="K12" s="28">
        <f t="shared" si="3"/>
        <v>0</v>
      </c>
      <c r="L12" s="28">
        <f t="shared" si="4"/>
        <v>0.2607775394369673</v>
      </c>
      <c r="M12" s="28">
        <f t="shared" si="5"/>
        <v>67.657652954687833</v>
      </c>
      <c r="N12" s="57">
        <v>47.763129243620959</v>
      </c>
    </row>
    <row r="13" spans="2:14" ht="15.5" x14ac:dyDescent="0.35">
      <c r="B13" s="27">
        <f t="shared" si="6"/>
        <v>7</v>
      </c>
      <c r="C13" s="102" t="s">
        <v>50</v>
      </c>
      <c r="D13" s="100">
        <f>'[1]Appendix 3'!D54</f>
        <v>4515</v>
      </c>
      <c r="E13" s="36">
        <f>'[1]Appendix 3'!F54+'[2]Appendix 3'!F54+'[3]Appendix 3'!F54</f>
        <v>2228</v>
      </c>
      <c r="F13" s="36">
        <f>'[1]Appendix 3'!H54+'[2]Appendix 3'!H54+'[3]Appendix 3'!H54</f>
        <v>2064</v>
      </c>
      <c r="G13" s="36">
        <f>'[1]Appendix 3'!J54+'[2]Appendix 3'!J54+'[3]Appendix 3'!J54</f>
        <v>2683</v>
      </c>
      <c r="H13" s="36">
        <f>'[1]Appendix 3'!L54+'[2]Appendix 3'!L54+'[3]Appendix 3'!L54</f>
        <v>0</v>
      </c>
      <c r="I13" s="36">
        <f>'[1]Appendix 3'!N54+'[2]Appendix 3'!N54+'[3]Appendix 3'!N54</f>
        <v>0</v>
      </c>
      <c r="J13" s="36">
        <f>'[3]Appendix 3'!P54</f>
        <v>4060</v>
      </c>
      <c r="K13" s="28">
        <f t="shared" si="3"/>
        <v>0</v>
      </c>
      <c r="L13" s="28">
        <f t="shared" si="4"/>
        <v>0</v>
      </c>
      <c r="M13" s="28">
        <f t="shared" si="5"/>
        <v>39.789411241287262</v>
      </c>
      <c r="N13" s="57">
        <v>30.456931151589995</v>
      </c>
    </row>
    <row r="14" spans="2:14" ht="15.5" x14ac:dyDescent="0.35">
      <c r="B14" s="27">
        <f t="shared" si="6"/>
        <v>8</v>
      </c>
      <c r="C14" s="103" t="s">
        <v>52</v>
      </c>
      <c r="D14" s="100">
        <f>'[1]Appendix 3'!D55</f>
        <v>2741</v>
      </c>
      <c r="E14" s="36">
        <f>'[1]Appendix 3'!F55+'[2]Appendix 3'!F55+'[3]Appendix 3'!F55</f>
        <v>381</v>
      </c>
      <c r="F14" s="36">
        <f>'[1]Appendix 3'!H55+'[2]Appendix 3'!H55+'[3]Appendix 3'!H55</f>
        <v>0</v>
      </c>
      <c r="G14" s="36">
        <f>'[1]Appendix 3'!J55+'[2]Appendix 3'!J55+'[3]Appendix 3'!J55</f>
        <v>530</v>
      </c>
      <c r="H14" s="36">
        <f>'[1]Appendix 3'!L55+'[2]Appendix 3'!L55+'[3]Appendix 3'!L55</f>
        <v>0</v>
      </c>
      <c r="I14" s="36">
        <f>'[1]Appendix 3'!N55+'[2]Appendix 3'!N55+'[3]Appendix 3'!N55</f>
        <v>7</v>
      </c>
      <c r="J14" s="36">
        <f>'[3]Appendix 3'!P55</f>
        <v>2585</v>
      </c>
      <c r="K14" s="28">
        <f t="shared" si="3"/>
        <v>0</v>
      </c>
      <c r="L14" s="28">
        <f t="shared" si="4"/>
        <v>0.22421524663677131</v>
      </c>
      <c r="M14" s="28">
        <f t="shared" si="5"/>
        <v>16.976297245355539</v>
      </c>
      <c r="N14" s="57">
        <v>14.030769230769231</v>
      </c>
    </row>
    <row r="15" spans="2:14" ht="15.5" x14ac:dyDescent="0.35">
      <c r="B15" s="27">
        <f t="shared" si="6"/>
        <v>9</v>
      </c>
      <c r="C15" s="102" t="s">
        <v>53</v>
      </c>
      <c r="D15" s="100">
        <f>'[1]Appendix 3'!D56</f>
        <v>465</v>
      </c>
      <c r="E15" s="36">
        <f>'[1]Appendix 3'!F56+'[2]Appendix 3'!F56+'[3]Appendix 3'!F56</f>
        <v>266</v>
      </c>
      <c r="F15" s="36">
        <f>'[1]Appendix 3'!H56+'[2]Appendix 3'!H56+'[3]Appendix 3'!H56</f>
        <v>0</v>
      </c>
      <c r="G15" s="36">
        <f>'[1]Appendix 3'!J56+'[2]Appendix 3'!J56+'[3]Appendix 3'!J56</f>
        <v>144</v>
      </c>
      <c r="H15" s="36">
        <f>'[1]Appendix 3'!L56+'[2]Appendix 3'!L56+'[3]Appendix 3'!L56</f>
        <v>0</v>
      </c>
      <c r="I15" s="36">
        <f>'[1]Appendix 3'!N56+'[2]Appendix 3'!N56+'[3]Appendix 3'!N56</f>
        <v>0</v>
      </c>
      <c r="J15" s="36">
        <f>'[3]Appendix 3'!P56</f>
        <v>587</v>
      </c>
      <c r="K15" s="28">
        <f t="shared" si="3"/>
        <v>0</v>
      </c>
      <c r="L15" s="28">
        <f t="shared" si="4"/>
        <v>0</v>
      </c>
      <c r="M15" s="28">
        <f t="shared" si="5"/>
        <v>19.699042407660738</v>
      </c>
      <c r="N15" s="57">
        <v>16.666666666666664</v>
      </c>
    </row>
    <row r="16" spans="2:14" ht="15.5" x14ac:dyDescent="0.35">
      <c r="B16" s="27">
        <f t="shared" si="6"/>
        <v>10</v>
      </c>
      <c r="C16" s="102" t="s">
        <v>57</v>
      </c>
      <c r="D16" s="100">
        <f>'[1]Appendix 3'!D57</f>
        <v>3432</v>
      </c>
      <c r="E16" s="36">
        <f>'[1]Appendix 3'!F57+'[2]Appendix 3'!F57+'[3]Appendix 3'!F57</f>
        <v>1238</v>
      </c>
      <c r="F16" s="36">
        <f>'[1]Appendix 3'!H57+'[2]Appendix 3'!H57+'[3]Appendix 3'!H57</f>
        <v>1217</v>
      </c>
      <c r="G16" s="36">
        <f>'[1]Appendix 3'!J57+'[2]Appendix 3'!J57+'[3]Appendix 3'!J57</f>
        <v>884</v>
      </c>
      <c r="H16" s="36">
        <f>'[1]Appendix 3'!L57+'[2]Appendix 3'!L57+'[3]Appendix 3'!L57</f>
        <v>1</v>
      </c>
      <c r="I16" s="36">
        <f>'[1]Appendix 3'!N57+'[2]Appendix 3'!N57+'[3]Appendix 3'!N57</f>
        <v>69</v>
      </c>
      <c r="J16" s="36">
        <f>'[3]Appendix 3'!P57</f>
        <v>3716</v>
      </c>
      <c r="K16" s="28">
        <f t="shared" si="3"/>
        <v>2.1413276231263382E-2</v>
      </c>
      <c r="L16" s="28">
        <f t="shared" si="4"/>
        <v>1.4775160599571735</v>
      </c>
      <c r="M16" s="28">
        <f t="shared" si="5"/>
        <v>18.929336188436832</v>
      </c>
      <c r="N16" s="57">
        <v>19.484046164290564</v>
      </c>
    </row>
    <row r="17" spans="2:14" ht="15.5" x14ac:dyDescent="0.35">
      <c r="B17" s="27">
        <f t="shared" si="6"/>
        <v>11</v>
      </c>
      <c r="C17" s="102" t="s">
        <v>13</v>
      </c>
      <c r="D17" s="100">
        <f>'[1]Appendix 3'!D58</f>
        <v>38619</v>
      </c>
      <c r="E17" s="36">
        <f>'[1]Appendix 3'!F58+'[2]Appendix 3'!F58+'[3]Appendix 3'!F58</f>
        <v>49976</v>
      </c>
      <c r="F17" s="36">
        <f>'[1]Appendix 3'!H58+'[2]Appendix 3'!H58+'[3]Appendix 3'!H58</f>
        <v>0</v>
      </c>
      <c r="G17" s="36">
        <f>'[1]Appendix 3'!J58+'[2]Appendix 3'!J58+'[3]Appendix 3'!J58</f>
        <v>49868</v>
      </c>
      <c r="H17" s="36">
        <f>'[1]Appendix 3'!L58+'[2]Appendix 3'!L58+'[3]Appendix 3'!L58</f>
        <v>0</v>
      </c>
      <c r="I17" s="36">
        <f>'[1]Appendix 3'!N58+'[2]Appendix 3'!N58+'[3]Appendix 3'!N58</f>
        <v>7864</v>
      </c>
      <c r="J17" s="36">
        <f>'[3]Appendix 3'!P58</f>
        <v>30863</v>
      </c>
      <c r="K17" s="28">
        <f t="shared" si="3"/>
        <v>0</v>
      </c>
      <c r="L17" s="28">
        <f t="shared" si="4"/>
        <v>8.8763474236695075</v>
      </c>
      <c r="M17" s="28">
        <f t="shared" si="5"/>
        <v>56.287600880410857</v>
      </c>
      <c r="N17" s="57">
        <v>48.383898905169126</v>
      </c>
    </row>
    <row r="18" spans="2:14" ht="15.5" x14ac:dyDescent="0.35">
      <c r="B18" s="27">
        <f t="shared" si="6"/>
        <v>12</v>
      </c>
      <c r="C18" s="102" t="s">
        <v>61</v>
      </c>
      <c r="D18" s="100">
        <f>'[1]Appendix 3'!D59</f>
        <v>4835</v>
      </c>
      <c r="E18" s="36">
        <f>'[1]Appendix 3'!F59+'[2]Appendix 3'!F59+'[3]Appendix 3'!F59</f>
        <v>3158</v>
      </c>
      <c r="F18" s="36">
        <f>'[1]Appendix 3'!H59+'[2]Appendix 3'!H59+'[3]Appendix 3'!H59</f>
        <v>517</v>
      </c>
      <c r="G18" s="36">
        <f>'[1]Appendix 3'!J59+'[2]Appendix 3'!J59+'[3]Appendix 3'!J59</f>
        <v>2865</v>
      </c>
      <c r="H18" s="36">
        <f>'[1]Appendix 3'!L59+'[2]Appendix 3'!L59+'[3]Appendix 3'!L59</f>
        <v>34</v>
      </c>
      <c r="I18" s="36">
        <f>'[1]Appendix 3'!N59+'[2]Appendix 3'!N59+'[3]Appendix 3'!N59</f>
        <v>0</v>
      </c>
      <c r="J18" s="36">
        <f>'[3]Appendix 3'!P59</f>
        <v>5094</v>
      </c>
      <c r="K18" s="28">
        <f t="shared" si="3"/>
        <v>0.42537220067559117</v>
      </c>
      <c r="L18" s="28">
        <f t="shared" si="4"/>
        <v>0</v>
      </c>
      <c r="M18" s="28">
        <f t="shared" si="5"/>
        <v>35.843863380457904</v>
      </c>
      <c r="N18" s="57">
        <v>35.377053421290903</v>
      </c>
    </row>
    <row r="19" spans="2:14" ht="15.5" x14ac:dyDescent="0.35">
      <c r="B19" s="27">
        <f t="shared" si="6"/>
        <v>13</v>
      </c>
      <c r="C19" s="102" t="s">
        <v>39</v>
      </c>
      <c r="D19" s="100">
        <f>'[1]Appendix 3'!D60</f>
        <v>4875</v>
      </c>
      <c r="E19" s="36">
        <f>'[1]Appendix 3'!F60+'[2]Appendix 3'!F60+'[3]Appendix 3'!F60</f>
        <v>2197</v>
      </c>
      <c r="F19" s="36">
        <f>'[1]Appendix 3'!H60+'[2]Appendix 3'!H60+'[3]Appendix 3'!H60</f>
        <v>3604</v>
      </c>
      <c r="G19" s="36">
        <f>'[1]Appendix 3'!J60+'[2]Appendix 3'!J60+'[3]Appendix 3'!J60</f>
        <v>1402</v>
      </c>
      <c r="H19" s="36">
        <f>'[1]Appendix 3'!L60+'[2]Appendix 3'!L60+'[3]Appendix 3'!L60</f>
        <v>0</v>
      </c>
      <c r="I19" s="36">
        <f>'[1]Appendix 3'!N60+'[2]Appendix 3'!N60+'[3]Appendix 3'!N60</f>
        <v>71</v>
      </c>
      <c r="J19" s="36">
        <f>'[3]Appendix 3'!P60</f>
        <v>5599</v>
      </c>
      <c r="K19" s="28">
        <f t="shared" si="3"/>
        <v>0</v>
      </c>
      <c r="L19" s="28">
        <f t="shared" si="4"/>
        <v>1.0039592760180995</v>
      </c>
      <c r="M19" s="28">
        <f t="shared" si="5"/>
        <v>19.824660633484161</v>
      </c>
      <c r="N19" s="57">
        <v>27.96016957507641</v>
      </c>
    </row>
    <row r="20" spans="2:14" ht="15.5" x14ac:dyDescent="0.35">
      <c r="B20" s="27">
        <f t="shared" si="6"/>
        <v>14</v>
      </c>
      <c r="C20" s="102" t="s">
        <v>47</v>
      </c>
      <c r="D20" s="100">
        <f>'[1]Appendix 3'!D61</f>
        <v>7299</v>
      </c>
      <c r="E20" s="36">
        <f>'[1]Appendix 3'!F61+'[2]Appendix 3'!F61+'[3]Appendix 3'!F61</f>
        <v>32400</v>
      </c>
      <c r="F20" s="36">
        <f>'[1]Appendix 3'!H61+'[2]Appendix 3'!H61+'[3]Appendix 3'!H61</f>
        <v>7263</v>
      </c>
      <c r="G20" s="36">
        <f>'[1]Appendix 3'!J61+'[2]Appendix 3'!J61+'[3]Appendix 3'!J61</f>
        <v>31775</v>
      </c>
      <c r="H20" s="36">
        <f>'[1]Appendix 3'!L61+'[2]Appendix 3'!L61+'[3]Appendix 3'!L61</f>
        <v>40</v>
      </c>
      <c r="I20" s="36">
        <f>'[1]Appendix 3'!N61+'[2]Appendix 3'!N61+'[3]Appendix 3'!N61</f>
        <v>87</v>
      </c>
      <c r="J20" s="36">
        <f>'[3]Appendix 3'!P61</f>
        <v>7797</v>
      </c>
      <c r="K20" s="28">
        <f t="shared" si="3"/>
        <v>0.10075820549636011</v>
      </c>
      <c r="L20" s="28">
        <f t="shared" si="4"/>
        <v>0.21914909695458323</v>
      </c>
      <c r="M20" s="28">
        <f t="shared" si="5"/>
        <v>80.039799491171067</v>
      </c>
      <c r="N20" s="57">
        <v>78.555715488444093</v>
      </c>
    </row>
    <row r="21" spans="2:14" ht="15.5" x14ac:dyDescent="0.35">
      <c r="B21" s="27">
        <f t="shared" si="6"/>
        <v>15</v>
      </c>
      <c r="C21" s="102" t="s">
        <v>60</v>
      </c>
      <c r="D21" s="100">
        <f>'[1]Appendix 3'!D62</f>
        <v>1238</v>
      </c>
      <c r="E21" s="36">
        <f>'[1]Appendix 3'!F62+'[2]Appendix 3'!F62+'[3]Appendix 3'!F62</f>
        <v>3525</v>
      </c>
      <c r="F21" s="36">
        <f>'[1]Appendix 3'!H62+'[2]Appendix 3'!H62+'[3]Appendix 3'!H62</f>
        <v>4024</v>
      </c>
      <c r="G21" s="36">
        <f>'[1]Appendix 3'!J62+'[2]Appendix 3'!J62+'[3]Appendix 3'!J62</f>
        <v>3389</v>
      </c>
      <c r="H21" s="36">
        <f>'[1]Appendix 3'!L62+'[2]Appendix 3'!L62+'[3]Appendix 3'!L62</f>
        <v>11</v>
      </c>
      <c r="I21" s="36">
        <f>'[1]Appendix 3'!N62+'[2]Appendix 3'!N62+'[3]Appendix 3'!N62</f>
        <v>21</v>
      </c>
      <c r="J21" s="36">
        <f>'[3]Appendix 3'!P62</f>
        <v>1342</v>
      </c>
      <c r="K21" s="28">
        <f t="shared" si="3"/>
        <v>0.23094688221709006</v>
      </c>
      <c r="L21" s="28">
        <f t="shared" si="4"/>
        <v>0.44089859332353559</v>
      </c>
      <c r="M21" s="28">
        <f t="shared" si="5"/>
        <v>71.15263489397438</v>
      </c>
      <c r="N21" s="57">
        <v>70.353302611367127</v>
      </c>
    </row>
    <row r="22" spans="2:14" ht="15.5" x14ac:dyDescent="0.35">
      <c r="B22" s="27">
        <f t="shared" si="6"/>
        <v>16</v>
      </c>
      <c r="C22" s="102" t="s">
        <v>41</v>
      </c>
      <c r="D22" s="100">
        <f>'[1]Appendix 3'!D63</f>
        <v>788</v>
      </c>
      <c r="E22" s="36">
        <f>'[1]Appendix 3'!F63+'[2]Appendix 3'!F63+'[3]Appendix 3'!F63</f>
        <v>599</v>
      </c>
      <c r="F22" s="36">
        <f>'[1]Appendix 3'!H63+'[2]Appendix 3'!H63+'[3]Appendix 3'!H63</f>
        <v>164</v>
      </c>
      <c r="G22" s="36">
        <f>'[1]Appendix 3'!J63+'[2]Appendix 3'!J63+'[3]Appendix 3'!J63</f>
        <v>453</v>
      </c>
      <c r="H22" s="36">
        <f>'[1]Appendix 3'!L63+'[2]Appendix 3'!L63+'[3]Appendix 3'!L63</f>
        <v>2</v>
      </c>
      <c r="I22" s="36">
        <f>'[1]Appendix 3'!N63+'[2]Appendix 3'!N63+'[3]Appendix 3'!N63</f>
        <v>10</v>
      </c>
      <c r="J22" s="36">
        <f>'[3]Appendix 3'!P63</f>
        <v>922</v>
      </c>
      <c r="K22" s="28">
        <f t="shared" si="3"/>
        <v>0.14419610670511895</v>
      </c>
      <c r="L22" s="28">
        <f t="shared" si="4"/>
        <v>0.72098053352559477</v>
      </c>
      <c r="M22" s="28">
        <f t="shared" si="5"/>
        <v>32.660418168709441</v>
      </c>
      <c r="N22" s="57">
        <v>33.38926174496644</v>
      </c>
    </row>
    <row r="23" spans="2:14" ht="15.5" x14ac:dyDescent="0.35">
      <c r="B23" s="27">
        <f t="shared" si="6"/>
        <v>17</v>
      </c>
      <c r="C23" s="102" t="s">
        <v>48</v>
      </c>
      <c r="D23" s="100">
        <f>'[1]Appendix 3'!D64</f>
        <v>981</v>
      </c>
      <c r="E23" s="36">
        <f>'[1]Appendix 3'!F64+'[2]Appendix 3'!F64+'[3]Appendix 3'!F64</f>
        <v>610</v>
      </c>
      <c r="F23" s="36">
        <f>'[1]Appendix 3'!H64+'[2]Appendix 3'!H64+'[3]Appendix 3'!H64</f>
        <v>37</v>
      </c>
      <c r="G23" s="36">
        <f>'[1]Appendix 3'!J64+'[2]Appendix 3'!J64+'[3]Appendix 3'!J64</f>
        <v>42</v>
      </c>
      <c r="H23" s="36">
        <f>'[1]Appendix 3'!L64+'[2]Appendix 3'!L64+'[3]Appendix 3'!L64</f>
        <v>0</v>
      </c>
      <c r="I23" s="36">
        <f>'[1]Appendix 3'!N64+'[2]Appendix 3'!N64+'[3]Appendix 3'!N64</f>
        <v>0</v>
      </c>
      <c r="J23" s="36">
        <f>'[3]Appendix 3'!P64</f>
        <v>1319</v>
      </c>
      <c r="K23" s="28">
        <f t="shared" si="3"/>
        <v>0</v>
      </c>
      <c r="L23" s="28">
        <f t="shared" si="4"/>
        <v>0</v>
      </c>
      <c r="M23" s="28">
        <f t="shared" si="5"/>
        <v>3.0859662013225568</v>
      </c>
      <c r="N23" s="57">
        <v>6.8376068376068382</v>
      </c>
    </row>
    <row r="24" spans="2:14" ht="15.5" x14ac:dyDescent="0.35">
      <c r="B24" s="27">
        <f t="shared" si="6"/>
        <v>18</v>
      </c>
      <c r="C24" s="102" t="s">
        <v>74</v>
      </c>
      <c r="D24" s="100">
        <f>'[1]Appendix 3'!D65</f>
        <v>2633</v>
      </c>
      <c r="E24" s="36">
        <f>'[1]Appendix 3'!F65+'[2]Appendix 3'!F65+'[3]Appendix 3'!F65</f>
        <v>1759</v>
      </c>
      <c r="F24" s="36">
        <f>'[1]Appendix 3'!H65+'[2]Appendix 3'!H65+'[3]Appendix 3'!H65</f>
        <v>1354</v>
      </c>
      <c r="G24" s="36">
        <f>'[1]Appendix 3'!J65+'[2]Appendix 3'!J65+'[3]Appendix 3'!J65</f>
        <v>1040</v>
      </c>
      <c r="H24" s="36">
        <f>'[1]Appendix 3'!L65+'[2]Appendix 3'!L65+'[3]Appendix 3'!L65</f>
        <v>0</v>
      </c>
      <c r="I24" s="36">
        <f>'[1]Appendix 3'!N65+'[2]Appendix 3'!N65+'[3]Appendix 3'!N65</f>
        <v>143</v>
      </c>
      <c r="J24" s="36">
        <f>'[3]Appendix 3'!P65</f>
        <v>3209</v>
      </c>
      <c r="K24" s="28">
        <f t="shared" si="3"/>
        <v>0</v>
      </c>
      <c r="L24" s="28">
        <f t="shared" si="4"/>
        <v>3.2559198542805099</v>
      </c>
      <c r="M24" s="28">
        <f t="shared" si="5"/>
        <v>23.679417122040071</v>
      </c>
      <c r="N24" s="57">
        <v>92.961165048543691</v>
      </c>
    </row>
    <row r="25" spans="2:14" ht="15.5" x14ac:dyDescent="0.35">
      <c r="B25" s="27">
        <f t="shared" si="6"/>
        <v>19</v>
      </c>
      <c r="C25" s="102" t="s">
        <v>73</v>
      </c>
      <c r="D25" s="100">
        <f>'[1]Appendix 3'!D66</f>
        <v>165271</v>
      </c>
      <c r="E25" s="36">
        <f>'[1]Appendix 3'!F66+'[2]Appendix 3'!F66+'[3]Appendix 3'!F66</f>
        <v>1333965</v>
      </c>
      <c r="F25" s="36">
        <f>'[1]Appendix 3'!H66+'[2]Appendix 3'!H66+'[3]Appendix 3'!H66</f>
        <v>0</v>
      </c>
      <c r="G25" s="36">
        <f>'[1]Appendix 3'!J66+'[2]Appendix 3'!J66+'[3]Appendix 3'!J66</f>
        <v>1359197</v>
      </c>
      <c r="H25" s="36">
        <f>'[1]Appendix 3'!L66+'[2]Appendix 3'!L66+'[3]Appendix 3'!L66</f>
        <v>0</v>
      </c>
      <c r="I25" s="36">
        <f>'[1]Appendix 3'!N66+'[2]Appendix 3'!N66+'[3]Appendix 3'!N66</f>
        <v>0</v>
      </c>
      <c r="J25" s="36">
        <f>'[3]Appendix 3'!P66</f>
        <v>140039</v>
      </c>
      <c r="K25" s="28">
        <f t="shared" si="3"/>
        <v>0</v>
      </c>
      <c r="L25" s="28">
        <f t="shared" si="4"/>
        <v>0</v>
      </c>
      <c r="M25" s="28">
        <f t="shared" si="5"/>
        <v>90.659309141456049</v>
      </c>
      <c r="N25" s="57">
        <v>91.302290798650859</v>
      </c>
    </row>
    <row r="26" spans="2:14" ht="15.5" x14ac:dyDescent="0.35">
      <c r="B26" s="27">
        <f t="shared" si="6"/>
        <v>20</v>
      </c>
      <c r="C26" s="103" t="s">
        <v>14</v>
      </c>
      <c r="D26" s="100">
        <f>'[1]Appendix 3'!D67</f>
        <v>4724</v>
      </c>
      <c r="E26" s="36">
        <f>'[1]Appendix 3'!F67+'[2]Appendix 3'!F67+'[3]Appendix 3'!F67</f>
        <v>3044</v>
      </c>
      <c r="F26" s="36">
        <f>'[1]Appendix 3'!H67+'[2]Appendix 3'!H67+'[3]Appendix 3'!H67</f>
        <v>1012</v>
      </c>
      <c r="G26" s="36">
        <f>'[1]Appendix 3'!J67+'[2]Appendix 3'!J67+'[3]Appendix 3'!J67</f>
        <v>2421</v>
      </c>
      <c r="H26" s="36">
        <f>'[1]Appendix 3'!L67+'[2]Appendix 3'!L67+'[3]Appendix 3'!L67</f>
        <v>0</v>
      </c>
      <c r="I26" s="36">
        <f>'[1]Appendix 3'!N67+'[2]Appendix 3'!N67+'[3]Appendix 3'!N67</f>
        <v>177</v>
      </c>
      <c r="J26" s="36">
        <f>'[3]Appendix 3'!P67</f>
        <v>5170</v>
      </c>
      <c r="K26" s="28">
        <f t="shared" si="3"/>
        <v>0</v>
      </c>
      <c r="L26" s="28">
        <f t="shared" si="4"/>
        <v>2.2785787847579813</v>
      </c>
      <c r="M26" s="28">
        <f t="shared" si="5"/>
        <v>31.166323377960865</v>
      </c>
      <c r="N26" s="57">
        <v>35.698064237049856</v>
      </c>
    </row>
    <row r="27" spans="2:14" ht="15.5" x14ac:dyDescent="0.35">
      <c r="B27" s="27">
        <f t="shared" si="6"/>
        <v>21</v>
      </c>
      <c r="C27" s="102" t="s">
        <v>59</v>
      </c>
      <c r="D27" s="100">
        <f>'[1]Appendix 3'!D68</f>
        <v>8537</v>
      </c>
      <c r="E27" s="36">
        <f>'[1]Appendix 3'!F68+'[2]Appendix 3'!F68+'[3]Appendix 3'!F68</f>
        <v>1860</v>
      </c>
      <c r="F27" s="36">
        <f>'[1]Appendix 3'!H68+'[2]Appendix 3'!H68+'[3]Appendix 3'!H68</f>
        <v>518</v>
      </c>
      <c r="G27" s="36">
        <f>'[1]Appendix 3'!J68+'[2]Appendix 3'!J68+'[3]Appendix 3'!J68</f>
        <v>1246</v>
      </c>
      <c r="H27" s="36">
        <f>'[1]Appendix 3'!L68+'[2]Appendix 3'!L68+'[3]Appendix 3'!L68</f>
        <v>17</v>
      </c>
      <c r="I27" s="36">
        <f>'[1]Appendix 3'!N68+'[2]Appendix 3'!N68+'[3]Appendix 3'!N68</f>
        <v>38</v>
      </c>
      <c r="J27" s="36">
        <f>'[3]Appendix 3'!P68</f>
        <v>9096</v>
      </c>
      <c r="K27" s="28">
        <f t="shared" si="3"/>
        <v>0.16350870443397134</v>
      </c>
      <c r="L27" s="28">
        <f t="shared" si="4"/>
        <v>0.36549004520534772</v>
      </c>
      <c r="M27" s="28">
        <f t="shared" si="5"/>
        <v>11.984226219101664</v>
      </c>
      <c r="N27" s="57">
        <v>11.401888341543515</v>
      </c>
    </row>
    <row r="28" spans="2:14" ht="15.5" x14ac:dyDescent="0.35">
      <c r="B28" s="27">
        <f t="shared" si="6"/>
        <v>22</v>
      </c>
      <c r="C28" s="102" t="s">
        <v>38</v>
      </c>
      <c r="D28" s="100">
        <f>'[1]Appendix 3'!D69</f>
        <v>25673</v>
      </c>
      <c r="E28" s="36">
        <f>'[1]Appendix 3'!F69+'[2]Appendix 3'!F69+'[3]Appendix 3'!F69</f>
        <v>134519</v>
      </c>
      <c r="F28" s="36">
        <f>'[1]Appendix 3'!H69+'[2]Appendix 3'!H69+'[3]Appendix 3'!H69</f>
        <v>194</v>
      </c>
      <c r="G28" s="36">
        <f>'[1]Appendix 3'!J69+'[2]Appendix 3'!J69+'[3]Appendix 3'!J69</f>
        <v>127483</v>
      </c>
      <c r="H28" s="36">
        <f>'[1]Appendix 3'!L69+'[2]Appendix 3'!L69+'[3]Appendix 3'!L69</f>
        <v>0</v>
      </c>
      <c r="I28" s="36">
        <f>'[1]Appendix 3'!N69+'[2]Appendix 3'!N69+'[3]Appendix 3'!N69</f>
        <v>0</v>
      </c>
      <c r="J28" s="36">
        <f>'[3]Appendix 3'!P69</f>
        <v>32709</v>
      </c>
      <c r="K28" s="28">
        <f t="shared" si="3"/>
        <v>0</v>
      </c>
      <c r="L28" s="28">
        <f t="shared" si="4"/>
        <v>0</v>
      </c>
      <c r="M28" s="28">
        <f t="shared" si="5"/>
        <v>79.581377347183377</v>
      </c>
      <c r="N28" s="57">
        <v>75.585830565390367</v>
      </c>
    </row>
    <row r="29" spans="2:14" ht="15.5" x14ac:dyDescent="0.35">
      <c r="B29" s="27">
        <f t="shared" si="6"/>
        <v>23</v>
      </c>
      <c r="C29" s="102" t="s">
        <v>42</v>
      </c>
      <c r="D29" s="100">
        <f>'[1]Appendix 3'!D70</f>
        <v>648</v>
      </c>
      <c r="E29" s="36">
        <f>'[1]Appendix 3'!F70+'[2]Appendix 3'!F70+'[3]Appendix 3'!F70</f>
        <v>280</v>
      </c>
      <c r="F29" s="36">
        <f>'[1]Appendix 3'!H70+'[2]Appendix 3'!H70+'[3]Appendix 3'!H70</f>
        <v>0</v>
      </c>
      <c r="G29" s="36">
        <f>'[1]Appendix 3'!J70+'[2]Appendix 3'!J70+'[3]Appendix 3'!J70</f>
        <v>206</v>
      </c>
      <c r="H29" s="36">
        <f>'[1]Appendix 3'!L70+'[2]Appendix 3'!L70+'[3]Appendix 3'!L70</f>
        <v>0</v>
      </c>
      <c r="I29" s="36">
        <f>'[1]Appendix 3'!N70+'[2]Appendix 3'!N70+'[3]Appendix 3'!N70</f>
        <v>0</v>
      </c>
      <c r="J29" s="36">
        <f>'[3]Appendix 3'!P70</f>
        <v>723</v>
      </c>
      <c r="K29" s="28">
        <f t="shared" si="3"/>
        <v>0</v>
      </c>
      <c r="L29" s="28">
        <f t="shared" si="4"/>
        <v>0</v>
      </c>
      <c r="M29" s="28">
        <f t="shared" si="5"/>
        <v>22.17438105489774</v>
      </c>
      <c r="N29" s="57">
        <v>26.728723404255316</v>
      </c>
    </row>
    <row r="30" spans="2:14" ht="15.5" x14ac:dyDescent="0.35">
      <c r="B30" s="27">
        <f t="shared" si="6"/>
        <v>24</v>
      </c>
      <c r="C30" s="103" t="s">
        <v>69</v>
      </c>
      <c r="D30" s="100">
        <f>'[1]Appendix 3'!D71</f>
        <v>4140</v>
      </c>
      <c r="E30" s="36">
        <f>'[1]Appendix 3'!F71+'[2]Appendix 3'!F71+'[3]Appendix 3'!F71</f>
        <v>1461</v>
      </c>
      <c r="F30" s="36">
        <f>'[1]Appendix 3'!H71+'[2]Appendix 3'!H71+'[3]Appendix 3'!H71</f>
        <v>1683</v>
      </c>
      <c r="G30" s="36">
        <f>'[1]Appendix 3'!J71+'[2]Appendix 3'!J71+'[3]Appendix 3'!J71</f>
        <v>786</v>
      </c>
      <c r="H30" s="36">
        <f>'[1]Appendix 3'!L71+'[2]Appendix 3'!L71+'[3]Appendix 3'!L71</f>
        <v>5</v>
      </c>
      <c r="I30" s="36">
        <f>'[1]Appendix 3'!N71+'[2]Appendix 3'!N71+'[3]Appendix 3'!N71</f>
        <v>299</v>
      </c>
      <c r="J30" s="36">
        <f>'[3]Appendix 3'!P71</f>
        <v>4511</v>
      </c>
      <c r="K30" s="28">
        <f t="shared" si="3"/>
        <v>8.9269773254775933E-2</v>
      </c>
      <c r="L30" s="28">
        <f t="shared" si="4"/>
        <v>5.3383324406356003</v>
      </c>
      <c r="M30" s="28">
        <f t="shared" si="5"/>
        <v>14.033208355650775</v>
      </c>
      <c r="N30" s="57">
        <v>12.293046357615895</v>
      </c>
    </row>
    <row r="31" spans="2:14" ht="15.5" x14ac:dyDescent="0.35">
      <c r="B31" s="27">
        <f t="shared" si="6"/>
        <v>25</v>
      </c>
      <c r="C31" s="102" t="s">
        <v>68</v>
      </c>
      <c r="D31" s="100">
        <f>'[1]Appendix 3'!D72</f>
        <v>8126</v>
      </c>
      <c r="E31" s="36">
        <f>'[1]Appendix 3'!F72+'[2]Appendix 3'!F72+'[3]Appendix 3'!F72</f>
        <v>37550</v>
      </c>
      <c r="F31" s="36">
        <f>'[1]Appendix 3'!H72+'[2]Appendix 3'!H72+'[3]Appendix 3'!H72</f>
        <v>462</v>
      </c>
      <c r="G31" s="36">
        <f>'[1]Appendix 3'!J72+'[2]Appendix 3'!J72+'[3]Appendix 3'!J72</f>
        <v>36392</v>
      </c>
      <c r="H31" s="36">
        <f>'[1]Appendix 3'!L72+'[2]Appendix 3'!L72+'[3]Appendix 3'!L72</f>
        <v>347</v>
      </c>
      <c r="I31" s="36">
        <f>'[1]Appendix 3'!N72+'[2]Appendix 3'!N72+'[3]Appendix 3'!N72</f>
        <v>120</v>
      </c>
      <c r="J31" s="36">
        <f>'[3]Appendix 3'!P72</f>
        <v>8817</v>
      </c>
      <c r="K31" s="28">
        <f t="shared" si="3"/>
        <v>0.75969874770119983</v>
      </c>
      <c r="L31" s="28">
        <f t="shared" si="4"/>
        <v>0.26272002802346966</v>
      </c>
      <c r="M31" s="28">
        <f t="shared" si="5"/>
        <v>79.674227165250898</v>
      </c>
      <c r="N31" s="57">
        <v>79.887039651859908</v>
      </c>
    </row>
    <row r="32" spans="2:14" ht="15.5" x14ac:dyDescent="0.35">
      <c r="B32" s="27">
        <f t="shared" si="6"/>
        <v>26</v>
      </c>
      <c r="C32" s="102" t="s">
        <v>51</v>
      </c>
      <c r="D32" s="100">
        <f>'[1]Appendix 3'!D73</f>
        <v>3144</v>
      </c>
      <c r="E32" s="36">
        <f>'[1]Appendix 3'!F73+'[2]Appendix 3'!F73+'[3]Appendix 3'!F73</f>
        <v>1552</v>
      </c>
      <c r="F32" s="36">
        <f>'[1]Appendix 3'!H73+'[2]Appendix 3'!H73+'[3]Appendix 3'!H73</f>
        <v>5</v>
      </c>
      <c r="G32" s="36">
        <f>'[1]Appendix 3'!J73+'[2]Appendix 3'!J73+'[3]Appendix 3'!J73</f>
        <v>1301</v>
      </c>
      <c r="H32" s="36">
        <f>'[1]Appendix 3'!L73+'[2]Appendix 3'!L73+'[3]Appendix 3'!L73</f>
        <v>0</v>
      </c>
      <c r="I32" s="36">
        <f>'[1]Appendix 3'!N73+'[2]Appendix 3'!N73+'[3]Appendix 3'!N73</f>
        <v>4</v>
      </c>
      <c r="J32" s="36">
        <f>'[3]Appendix 3'!P73</f>
        <v>3390</v>
      </c>
      <c r="K32" s="28">
        <f t="shared" si="3"/>
        <v>0</v>
      </c>
      <c r="L32" s="28">
        <f t="shared" si="4"/>
        <v>8.5197018104366348E-2</v>
      </c>
      <c r="M32" s="28">
        <f t="shared" si="5"/>
        <v>27.710330138445155</v>
      </c>
      <c r="N32" s="57">
        <v>27.704599438566184</v>
      </c>
    </row>
    <row r="33" spans="1:15" ht="15.5" x14ac:dyDescent="0.35">
      <c r="B33" s="27">
        <f t="shared" si="6"/>
        <v>27</v>
      </c>
      <c r="C33" s="102" t="s">
        <v>56</v>
      </c>
      <c r="D33" s="100">
        <f>'[1]Appendix 3'!D74</f>
        <v>3448</v>
      </c>
      <c r="E33" s="36">
        <f>'[1]Appendix 3'!F74+'[2]Appendix 3'!F74+'[3]Appendix 3'!F74</f>
        <v>1410</v>
      </c>
      <c r="F33" s="36">
        <f>'[1]Appendix 3'!H74+'[2]Appendix 3'!H74+'[3]Appendix 3'!H74</f>
        <v>1391</v>
      </c>
      <c r="G33" s="36">
        <f>'[1]Appendix 3'!J74+'[2]Appendix 3'!J74+'[3]Appendix 3'!J74</f>
        <v>909</v>
      </c>
      <c r="H33" s="36">
        <f>'[1]Appendix 3'!L74+'[2]Appendix 3'!L74+'[3]Appendix 3'!L74</f>
        <v>2</v>
      </c>
      <c r="I33" s="36">
        <f>'[1]Appendix 3'!N74+'[2]Appendix 3'!N74+'[3]Appendix 3'!N74</f>
        <v>176</v>
      </c>
      <c r="J33" s="36">
        <f>'[3]Appendix 3'!P74</f>
        <v>3771</v>
      </c>
      <c r="K33" s="28">
        <f t="shared" si="3"/>
        <v>4.1169205434335117E-2</v>
      </c>
      <c r="L33" s="28">
        <f t="shared" si="4"/>
        <v>3.6228900782214906</v>
      </c>
      <c r="M33" s="28">
        <f t="shared" si="5"/>
        <v>18.711403869905311</v>
      </c>
      <c r="N33" s="57">
        <v>16.140776699029129</v>
      </c>
    </row>
    <row r="34" spans="1:15" ht="15.5" x14ac:dyDescent="0.35">
      <c r="B34" s="27">
        <f t="shared" si="6"/>
        <v>28</v>
      </c>
      <c r="C34" s="102" t="s">
        <v>64</v>
      </c>
      <c r="D34" s="100">
        <f>'[1]Appendix 3'!D75</f>
        <v>1338</v>
      </c>
      <c r="E34" s="36">
        <f>'[1]Appendix 3'!F75+'[2]Appendix 3'!F75+'[3]Appendix 3'!F75</f>
        <v>1026</v>
      </c>
      <c r="F34" s="36">
        <f>'[1]Appendix 3'!H75+'[2]Appendix 3'!H75+'[3]Appendix 3'!H75</f>
        <v>2305</v>
      </c>
      <c r="G34" s="36">
        <f>'[1]Appendix 3'!J75+'[2]Appendix 3'!J75+'[3]Appendix 3'!J75</f>
        <v>1037</v>
      </c>
      <c r="H34" s="36">
        <f>'[1]Appendix 3'!L75+'[2]Appendix 3'!L75+'[3]Appendix 3'!L75</f>
        <v>20</v>
      </c>
      <c r="I34" s="36">
        <f>'[1]Appendix 3'!N75+'[2]Appendix 3'!N75+'[3]Appendix 3'!N75</f>
        <v>65</v>
      </c>
      <c r="J34" s="36">
        <f>'[3]Appendix 3'!P75</f>
        <v>1242</v>
      </c>
      <c r="K34" s="28">
        <f t="shared" si="3"/>
        <v>0.84602368866328259</v>
      </c>
      <c r="L34" s="28">
        <f t="shared" si="4"/>
        <v>2.7495769881556686</v>
      </c>
      <c r="M34" s="28">
        <f t="shared" si="5"/>
        <v>43.866328257191199</v>
      </c>
      <c r="N34" s="57">
        <v>24.297520661157023</v>
      </c>
    </row>
    <row r="35" spans="1:15" ht="15.5" x14ac:dyDescent="0.35">
      <c r="B35" s="27">
        <f t="shared" si="6"/>
        <v>29</v>
      </c>
      <c r="C35" s="103" t="s">
        <v>40</v>
      </c>
      <c r="D35" s="100">
        <f>'[1]Appendix 3'!D76</f>
        <v>45375</v>
      </c>
      <c r="E35" s="36">
        <f>'[1]Appendix 3'!F76+'[2]Appendix 3'!F76+'[3]Appendix 3'!F76</f>
        <v>4076</v>
      </c>
      <c r="F35" s="36">
        <f>'[1]Appendix 3'!H76+'[2]Appendix 3'!H76+'[3]Appendix 3'!H76</f>
        <v>526</v>
      </c>
      <c r="G35" s="36">
        <f>'[1]Appendix 3'!J76+'[2]Appendix 3'!J76+'[3]Appendix 3'!J76</f>
        <v>1448</v>
      </c>
      <c r="H35" s="36">
        <f>'[1]Appendix 3'!L76+'[2]Appendix 3'!L76+'[3]Appendix 3'!L76</f>
        <v>180</v>
      </c>
      <c r="I35" s="36">
        <f>'[1]Appendix 3'!N76+'[2]Appendix 3'!N76+'[3]Appendix 3'!N76</f>
        <v>0</v>
      </c>
      <c r="J35" s="36">
        <f>'[3]Appendix 3'!P76</f>
        <v>0</v>
      </c>
      <c r="K35" s="28">
        <f t="shared" si="3"/>
        <v>11.056511056511056</v>
      </c>
      <c r="L35" s="28">
        <f t="shared" si="4"/>
        <v>0</v>
      </c>
      <c r="M35" s="28">
        <f t="shared" si="5"/>
        <v>88.943488943488944</v>
      </c>
      <c r="N35" s="57">
        <v>41.39703059796674</v>
      </c>
    </row>
    <row r="36" spans="1:15" ht="15.5" x14ac:dyDescent="0.35">
      <c r="B36" s="27">
        <f t="shared" si="6"/>
        <v>30</v>
      </c>
      <c r="C36" s="102" t="s">
        <v>55</v>
      </c>
      <c r="D36" s="100">
        <f>'[1]Appendix 3'!D77</f>
        <v>17271</v>
      </c>
      <c r="E36" s="36">
        <f>'[1]Appendix 3'!F77+'[2]Appendix 3'!F77+'[3]Appendix 3'!F77</f>
        <v>17688</v>
      </c>
      <c r="F36" s="36">
        <f>'[1]Appendix 3'!H77+'[2]Appendix 3'!H77+'[3]Appendix 3'!H77</f>
        <v>2371</v>
      </c>
      <c r="G36" s="36">
        <f>'[1]Appendix 3'!J77+'[2]Appendix 3'!J77+'[3]Appendix 3'!J77</f>
        <v>18655</v>
      </c>
      <c r="H36" s="36">
        <f>'[1]Appendix 3'!L77+'[2]Appendix 3'!L77+'[3]Appendix 3'!L77</f>
        <v>21</v>
      </c>
      <c r="I36" s="36">
        <f>'[1]Appendix 3'!N77+'[2]Appendix 3'!N77+'[3]Appendix 3'!N77</f>
        <v>87</v>
      </c>
      <c r="J36" s="36">
        <f>'[3]Appendix 3'!P77</f>
        <v>16196</v>
      </c>
      <c r="K36" s="28">
        <f t="shared" si="3"/>
        <v>6.0070368145541918E-2</v>
      </c>
      <c r="L36" s="28">
        <f t="shared" si="4"/>
        <v>0.24886295374581652</v>
      </c>
      <c r="M36" s="28">
        <f t="shared" si="5"/>
        <v>53.362510369289737</v>
      </c>
      <c r="N36" s="57">
        <v>59.576883863193999</v>
      </c>
    </row>
    <row r="37" spans="1:15" ht="15.5" x14ac:dyDescent="0.35">
      <c r="B37" s="27">
        <f t="shared" si="6"/>
        <v>31</v>
      </c>
      <c r="C37" s="102" t="s">
        <v>15</v>
      </c>
      <c r="D37" s="100">
        <f>'[1]Appendix 3'!D78</f>
        <v>11605</v>
      </c>
      <c r="E37" s="36">
        <f>'[1]Appendix 3'!F78+'[2]Appendix 3'!F78+'[3]Appendix 3'!F78</f>
        <v>483</v>
      </c>
      <c r="F37" s="36">
        <f>'[1]Appendix 3'!H78+'[2]Appendix 3'!H78+'[3]Appendix 3'!H78</f>
        <v>0</v>
      </c>
      <c r="G37" s="36">
        <f>'[1]Appendix 3'!J78+'[2]Appendix 3'!J78+'[3]Appendix 3'!J78</f>
        <v>394</v>
      </c>
      <c r="H37" s="36">
        <f>'[1]Appendix 3'!L78+'[2]Appendix 3'!L78+'[3]Appendix 3'!L78</f>
        <v>0</v>
      </c>
      <c r="I37" s="36">
        <f>'[1]Appendix 3'!N78+'[2]Appendix 3'!N78+'[3]Appendix 3'!N78</f>
        <v>2</v>
      </c>
      <c r="J37" s="36">
        <f>'[3]Appendix 3'!P78</f>
        <v>11692</v>
      </c>
      <c r="K37" s="28">
        <f t="shared" si="3"/>
        <v>0</v>
      </c>
      <c r="L37" s="28">
        <f t="shared" si="4"/>
        <v>1.6545334215751158E-2</v>
      </c>
      <c r="M37" s="28">
        <f t="shared" si="5"/>
        <v>3.2594308405029784</v>
      </c>
      <c r="N37" s="57">
        <v>23.646797965305858</v>
      </c>
    </row>
    <row r="38" spans="1:15" ht="15.5" x14ac:dyDescent="0.35">
      <c r="B38" s="27">
        <f t="shared" si="6"/>
        <v>32</v>
      </c>
      <c r="C38" s="102" t="s">
        <v>62</v>
      </c>
      <c r="D38" s="100">
        <f>'[1]Appendix 3'!D79</f>
        <v>934</v>
      </c>
      <c r="E38" s="36">
        <f>'[1]Appendix 3'!F79+'[2]Appendix 3'!F79+'[3]Appendix 3'!F79</f>
        <v>508</v>
      </c>
      <c r="F38" s="36">
        <f>'[1]Appendix 3'!H79+'[2]Appendix 3'!H79+'[3]Appendix 3'!H79</f>
        <v>125</v>
      </c>
      <c r="G38" s="36">
        <f>'[1]Appendix 3'!J79+'[2]Appendix 3'!J79+'[3]Appendix 3'!J79</f>
        <v>389</v>
      </c>
      <c r="H38" s="36">
        <f>'[1]Appendix 3'!L79+'[2]Appendix 3'!L79+'[3]Appendix 3'!L79</f>
        <v>0</v>
      </c>
      <c r="I38" s="36">
        <f>'[1]Appendix 3'!N79+'[2]Appendix 3'!N79+'[3]Appendix 3'!N79</f>
        <v>164</v>
      </c>
      <c r="J38" s="36">
        <f>'[3]Appendix 3'!P79</f>
        <v>889</v>
      </c>
      <c r="K38" s="28">
        <f t="shared" si="3"/>
        <v>0</v>
      </c>
      <c r="L38" s="28">
        <f t="shared" si="4"/>
        <v>11.373092926490985</v>
      </c>
      <c r="M38" s="28">
        <f t="shared" si="5"/>
        <v>26.976421636615811</v>
      </c>
      <c r="N38" s="57">
        <v>29.941860465116278</v>
      </c>
    </row>
    <row r="39" spans="1:15" ht="15.5" x14ac:dyDescent="0.35">
      <c r="B39" s="27">
        <f t="shared" si="6"/>
        <v>33</v>
      </c>
      <c r="C39" s="102" t="s">
        <v>44</v>
      </c>
      <c r="D39" s="100">
        <f>'[1]Appendix 3'!D80</f>
        <v>65974</v>
      </c>
      <c r="E39" s="36">
        <f>'[1]Appendix 3'!F80+'[2]Appendix 3'!F80+'[3]Appendix 3'!F80</f>
        <v>40166</v>
      </c>
      <c r="F39" s="36">
        <f>'[1]Appendix 3'!H80+'[2]Appendix 3'!H80+'[3]Appendix 3'!H80</f>
        <v>10</v>
      </c>
      <c r="G39" s="36">
        <f>'[1]Appendix 3'!J80+'[2]Appendix 3'!J80+'[3]Appendix 3'!J80</f>
        <v>45809</v>
      </c>
      <c r="H39" s="36">
        <f>'[1]Appendix 3'!L80+'[2]Appendix 3'!L80+'[3]Appendix 3'!L80</f>
        <v>6</v>
      </c>
      <c r="I39" s="36">
        <f>'[1]Appendix 3'!N80+'[2]Appendix 3'!N80+'[3]Appendix 3'!N80</f>
        <v>0</v>
      </c>
      <c r="J39" s="36">
        <f>'[3]Appendix 3'!P80</f>
        <v>60325</v>
      </c>
      <c r="K39" s="28">
        <f t="shared" si="3"/>
        <v>5.6529112492933863E-3</v>
      </c>
      <c r="L39" s="28">
        <f t="shared" si="4"/>
        <v>0</v>
      </c>
      <c r="M39" s="28">
        <f t="shared" si="5"/>
        <v>43.159035236480122</v>
      </c>
      <c r="N39" s="57">
        <v>26.814632414925239</v>
      </c>
    </row>
    <row r="40" spans="1:15" ht="15.5" x14ac:dyDescent="0.35">
      <c r="B40" s="27">
        <f t="shared" si="6"/>
        <v>34</v>
      </c>
      <c r="C40" s="103" t="s">
        <v>16</v>
      </c>
      <c r="D40" s="100">
        <f>'[1]Appendix 3'!D81</f>
        <v>1608</v>
      </c>
      <c r="E40" s="36">
        <f>'[1]Appendix 3'!F81+'[2]Appendix 3'!F81+'[3]Appendix 3'!F81</f>
        <v>669</v>
      </c>
      <c r="F40" s="36">
        <f>'[1]Appendix 3'!H81+'[2]Appendix 3'!H81+'[3]Appendix 3'!H81</f>
        <v>1790</v>
      </c>
      <c r="G40" s="36">
        <f>'[1]Appendix 3'!J81+'[2]Appendix 3'!J81+'[3]Appendix 3'!J81</f>
        <v>834</v>
      </c>
      <c r="H40" s="36">
        <f>'[1]Appendix 3'!L81+'[2]Appendix 3'!L81+'[3]Appendix 3'!L81</f>
        <v>33</v>
      </c>
      <c r="I40" s="36">
        <f>'[1]Appendix 3'!N81+'[2]Appendix 3'!N81+'[3]Appendix 3'!N81</f>
        <v>101</v>
      </c>
      <c r="J40" s="36">
        <f>'[3]Appendix 3'!P81</f>
        <v>1309</v>
      </c>
      <c r="K40" s="28">
        <f t="shared" si="3"/>
        <v>1.4492753623188406</v>
      </c>
      <c r="L40" s="28">
        <f t="shared" si="4"/>
        <v>4.4356609574000876</v>
      </c>
      <c r="M40" s="28">
        <f t="shared" si="5"/>
        <v>36.627140974967062</v>
      </c>
      <c r="N40" s="57">
        <v>30.919003115264797</v>
      </c>
    </row>
    <row r="41" spans="1:15" ht="15.5" x14ac:dyDescent="0.35">
      <c r="B41" s="27">
        <f t="shared" si="6"/>
        <v>35</v>
      </c>
      <c r="C41" s="103" t="s">
        <v>63</v>
      </c>
      <c r="D41" s="100">
        <f>'[1]Appendix 3'!D82</f>
        <v>39832</v>
      </c>
      <c r="E41" s="36">
        <f>'[1]Appendix 3'!F82+'[2]Appendix 3'!F82+'[3]Appendix 3'!F82</f>
        <v>6684</v>
      </c>
      <c r="F41" s="36">
        <f>'[1]Appendix 3'!H82+'[2]Appendix 3'!H82+'[3]Appendix 3'!H82</f>
        <v>79</v>
      </c>
      <c r="G41" s="36">
        <f>'[1]Appendix 3'!J82+'[2]Appendix 3'!J82+'[3]Appendix 3'!J82</f>
        <v>5222</v>
      </c>
      <c r="H41" s="36">
        <f>'[1]Appendix 3'!L82+'[2]Appendix 3'!L82+'[3]Appendix 3'!L82</f>
        <v>0</v>
      </c>
      <c r="I41" s="36">
        <f>'[1]Appendix 3'!N82+'[2]Appendix 3'!N82+'[3]Appendix 3'!N82</f>
        <v>22</v>
      </c>
      <c r="J41" s="36">
        <f>'[3]Appendix 3'!P82</f>
        <v>41273</v>
      </c>
      <c r="K41" s="28">
        <f t="shared" si="3"/>
        <v>0</v>
      </c>
      <c r="L41" s="28">
        <f t="shared" si="4"/>
        <v>4.7294537480920953E-2</v>
      </c>
      <c r="M41" s="28">
        <f t="shared" si="5"/>
        <v>11.226003396607693</v>
      </c>
      <c r="N41" s="57">
        <v>10.205047318611987</v>
      </c>
    </row>
    <row r="42" spans="1:15" ht="15.5" x14ac:dyDescent="0.35">
      <c r="B42" s="27">
        <f t="shared" si="6"/>
        <v>36</v>
      </c>
      <c r="C42" s="103" t="s">
        <v>43</v>
      </c>
      <c r="D42" s="100">
        <f>'[1]Appendix 3'!D83</f>
        <v>2115</v>
      </c>
      <c r="E42" s="36">
        <f>'[1]Appendix 3'!F83+'[2]Appendix 3'!F83+'[3]Appendix 3'!F83</f>
        <v>1819</v>
      </c>
      <c r="F42" s="36">
        <f>'[1]Appendix 3'!H83+'[2]Appendix 3'!H83+'[3]Appendix 3'!H83</f>
        <v>1643</v>
      </c>
      <c r="G42" s="36">
        <f>'[1]Appendix 3'!J83+'[2]Appendix 3'!J83+'[3]Appendix 3'!J83</f>
        <v>636</v>
      </c>
      <c r="H42" s="36">
        <f>'[1]Appendix 3'!L83+'[2]Appendix 3'!L83+'[3]Appendix 3'!L83</f>
        <v>37</v>
      </c>
      <c r="I42" s="36">
        <f>'[1]Appendix 3'!N83+'[2]Appendix 3'!N83+'[3]Appendix 3'!N83</f>
        <v>1083</v>
      </c>
      <c r="J42" s="36">
        <f>'[3]Appendix 3'!P83</f>
        <v>2178</v>
      </c>
      <c r="K42" s="28">
        <f t="shared" si="3"/>
        <v>0.94051855617691915</v>
      </c>
      <c r="L42" s="28">
        <f t="shared" si="4"/>
        <v>27.529232333502797</v>
      </c>
      <c r="M42" s="28">
        <f t="shared" si="5"/>
        <v>16.166751398068126</v>
      </c>
      <c r="N42" s="57">
        <v>13.749021654056875</v>
      </c>
    </row>
    <row r="43" spans="1:15" s="34" customFormat="1" ht="15.5" x14ac:dyDescent="0.35">
      <c r="A43" s="24"/>
      <c r="B43" s="27">
        <f t="shared" si="6"/>
        <v>37</v>
      </c>
      <c r="C43" s="103" t="s">
        <v>65</v>
      </c>
      <c r="D43" s="100">
        <f>'[1]Appendix 3'!D84</f>
        <v>2851</v>
      </c>
      <c r="E43" s="36">
        <f>'[1]Appendix 3'!F84+'[2]Appendix 3'!F84+'[3]Appendix 3'!F84</f>
        <v>122</v>
      </c>
      <c r="F43" s="36">
        <f>'[1]Appendix 3'!H84+'[2]Appendix 3'!H84+'[3]Appendix 3'!H84</f>
        <v>8</v>
      </c>
      <c r="G43" s="36">
        <f>'[1]Appendix 3'!J84+'[2]Appendix 3'!J84+'[3]Appendix 3'!J84</f>
        <v>121</v>
      </c>
      <c r="H43" s="36">
        <f>'[1]Appendix 3'!L84+'[2]Appendix 3'!L84+'[3]Appendix 3'!L84</f>
        <v>0</v>
      </c>
      <c r="I43" s="36">
        <f>'[1]Appendix 3'!N84+'[2]Appendix 3'!N84+'[3]Appendix 3'!N84</f>
        <v>0</v>
      </c>
      <c r="J43" s="36">
        <f>'[3]Appendix 3'!P84</f>
        <v>2852</v>
      </c>
      <c r="K43" s="28">
        <f t="shared" si="3"/>
        <v>0</v>
      </c>
      <c r="L43" s="28">
        <f t="shared" si="4"/>
        <v>0</v>
      </c>
      <c r="M43" s="28">
        <f t="shared" si="5"/>
        <v>4.0699630003363607</v>
      </c>
      <c r="N43" s="57">
        <v>3.6351396836082128</v>
      </c>
    </row>
    <row r="44" spans="1:15" ht="16" thickBot="1" x14ac:dyDescent="0.4">
      <c r="B44" s="29"/>
      <c r="C44" s="45" t="s">
        <v>12</v>
      </c>
      <c r="D44" s="39">
        <f t="shared" ref="D44:J44" si="7">SUM(D7:D43)</f>
        <v>644164</v>
      </c>
      <c r="E44" s="21">
        <f t="shared" si="7"/>
        <v>2115834</v>
      </c>
      <c r="F44" s="21">
        <f t="shared" si="7"/>
        <v>39549</v>
      </c>
      <c r="G44" s="21">
        <f t="shared" si="7"/>
        <v>2091485</v>
      </c>
      <c r="H44" s="21">
        <f t="shared" si="7"/>
        <v>831</v>
      </c>
      <c r="I44" s="21">
        <f t="shared" si="7"/>
        <v>16527</v>
      </c>
      <c r="J44" s="21">
        <f t="shared" si="7"/>
        <v>603103</v>
      </c>
      <c r="K44" s="55">
        <f>IFERROR((H44/SUM($G44:$J44))*100,0)</f>
        <v>3.0642203052715651E-2</v>
      </c>
      <c r="L44" s="22">
        <f>IFERROR((I44/SUM($G44:$J44))*100,0)</f>
        <v>0.6094147892325289</v>
      </c>
      <c r="M44" s="22">
        <f>IFERROR((G44/SUM($G44:$J44))*100,0)</f>
        <v>77.121188991226234</v>
      </c>
      <c r="N44" s="30">
        <v>77.10702514472932</v>
      </c>
    </row>
    <row r="45" spans="1:15" x14ac:dyDescent="0.35">
      <c r="K45" s="56"/>
      <c r="L45" s="25"/>
      <c r="M45" s="25"/>
      <c r="N45" s="25"/>
      <c r="O45" s="54"/>
    </row>
    <row r="46" spans="1:15" hidden="1" x14ac:dyDescent="0.35">
      <c r="D46" s="26"/>
      <c r="E46" s="26"/>
      <c r="F46" s="26"/>
      <c r="G46" s="26"/>
      <c r="H46" s="26"/>
      <c r="I46" s="26"/>
      <c r="J46" s="26"/>
    </row>
    <row r="47" spans="1:15" hidden="1" x14ac:dyDescent="0.35">
      <c r="D47" s="24">
        <f>'[4]Appendix 3'!$D$85</f>
        <v>2468</v>
      </c>
      <c r="E47" s="24">
        <f>+'[5]Appendix 3'!$F$85+'[6]Appendix 3'!$F$85+'[4]Appendix 3'!$F$85</f>
        <v>929527</v>
      </c>
      <c r="F47" s="24">
        <f>+'[5]Appendix 3'!H85+'[6]Appendix 3'!H85+'[4]Appendix 3'!H85</f>
        <v>22020</v>
      </c>
      <c r="G47" s="24">
        <f>+'[5]Appendix 3'!J85+'[6]Appendix 3'!J85+'[4]Appendix 3'!J85</f>
        <v>869143</v>
      </c>
      <c r="H47" s="24">
        <f>+'[5]Appendix 3'!L85+'[6]Appendix 3'!L85+'[4]Appendix 3'!L85</f>
        <v>6594</v>
      </c>
      <c r="I47" s="24">
        <f>+'[5]Appendix 3'!N85+'[6]Appendix 3'!N85+'[4]Appendix 3'!N85</f>
        <v>9537</v>
      </c>
      <c r="J47" s="24">
        <f>'[5]Appendix 3'!$P$85</f>
        <v>622541</v>
      </c>
    </row>
    <row r="48" spans="1:15" hidden="1" x14ac:dyDescent="0.35">
      <c r="D48" s="26"/>
    </row>
    <row r="49" spans="4:14" hidden="1" x14ac:dyDescent="0.35">
      <c r="D49" s="26">
        <f>D44-D47</f>
        <v>641696</v>
      </c>
      <c r="E49" s="26">
        <f t="shared" ref="E49:J49" si="8">E44-E47</f>
        <v>1186307</v>
      </c>
      <c r="F49" s="26">
        <f t="shared" si="8"/>
        <v>17529</v>
      </c>
      <c r="G49" s="26">
        <f t="shared" si="8"/>
        <v>1222342</v>
      </c>
      <c r="H49" s="26">
        <f t="shared" si="8"/>
        <v>-5763</v>
      </c>
      <c r="I49" s="26">
        <f t="shared" si="8"/>
        <v>6990</v>
      </c>
      <c r="J49" s="26">
        <f t="shared" si="8"/>
        <v>-19438</v>
      </c>
    </row>
    <row r="50" spans="4:14" x14ac:dyDescent="0.35">
      <c r="J50" s="26"/>
      <c r="N50" s="25"/>
    </row>
    <row r="52" spans="4:14" x14ac:dyDescent="0.35">
      <c r="D52" s="26"/>
    </row>
    <row r="53" spans="4:14" x14ac:dyDescent="0.35">
      <c r="D53" s="26"/>
      <c r="E53" s="26"/>
      <c r="F53" s="26"/>
      <c r="G53" s="26"/>
      <c r="H53" s="26"/>
      <c r="I53" s="26"/>
      <c r="J53" s="26"/>
    </row>
    <row r="58" spans="4:14" x14ac:dyDescent="0.35">
      <c r="L58" s="24" t="s">
        <v>85</v>
      </c>
    </row>
  </sheetData>
  <sheetProtection algorithmName="SHA-512" hashValue="2ZpTwJDoFTjaDp9MarrPX8l6RgZv/UdA8RCfqCUJEOQyuINjvwHIZ+qOeixQ5c2RgdyGqo7pEuYbJTP3wxztCg==" saltValue="DL1IwM/ACmJChGfQPKeuDQ=="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9"/>
  <sheetViews>
    <sheetView showGridLines="0" zoomScale="59" zoomScaleNormal="59" zoomScaleSheetLayoutView="100" workbookViewId="0">
      <selection activeCell="I10" sqref="I10"/>
    </sheetView>
  </sheetViews>
  <sheetFormatPr defaultColWidth="9.1796875" defaultRowHeight="14.5" x14ac:dyDescent="0.35"/>
  <cols>
    <col min="1" max="1" width="17.1796875" style="24" customWidth="1"/>
    <col min="2" max="2" width="5.54296875" style="24" bestFit="1" customWidth="1"/>
    <col min="3" max="3" width="49.81640625" style="24" bestFit="1" customWidth="1"/>
    <col min="4" max="4" width="23.81640625" style="24" customWidth="1"/>
    <col min="5" max="5" width="22.453125" style="24" bestFit="1" customWidth="1"/>
    <col min="6" max="6" width="14.54296875" style="24" bestFit="1" customWidth="1"/>
    <col min="7" max="7" width="16" style="24" bestFit="1" customWidth="1"/>
    <col min="8" max="9" width="19.54296875" style="24" customWidth="1"/>
    <col min="10" max="10" width="19.1796875" style="24" bestFit="1" customWidth="1"/>
    <col min="11" max="11" width="20.1796875" style="24" bestFit="1" customWidth="1"/>
    <col min="12" max="12" width="20.1796875" style="24" customWidth="1"/>
    <col min="13" max="13" width="21.1796875" style="24" customWidth="1"/>
    <col min="14" max="14" width="18" style="24" customWidth="1"/>
    <col min="15" max="15" width="12.1796875" style="24" bestFit="1" customWidth="1"/>
    <col min="16" max="16" width="12.453125" style="24" customWidth="1"/>
    <col min="17" max="17" width="11.54296875" style="24" bestFit="1" customWidth="1"/>
    <col min="18" max="18" width="15.1796875" style="24" customWidth="1"/>
    <col min="19" max="19" width="19.81640625" style="24" customWidth="1"/>
    <col min="20" max="20" width="20.81640625" style="24" customWidth="1"/>
    <col min="21" max="16384" width="9.1796875" style="24"/>
  </cols>
  <sheetData>
    <row r="1" spans="1:14" ht="30.75" customHeight="1" x14ac:dyDescent="0.35">
      <c r="L1" s="24" t="s">
        <v>85</v>
      </c>
    </row>
    <row r="2" spans="1:14" ht="15" thickBot="1" x14ac:dyDescent="0.4"/>
    <row r="3" spans="1:14" ht="27" customHeight="1" thickBot="1" x14ac:dyDescent="0.4">
      <c r="B3" s="155" t="s">
        <v>96</v>
      </c>
      <c r="C3" s="156"/>
      <c r="D3" s="156"/>
      <c r="E3" s="156"/>
      <c r="F3" s="156"/>
      <c r="G3" s="156"/>
      <c r="H3" s="156"/>
      <c r="I3" s="156"/>
      <c r="J3" s="156"/>
      <c r="K3" s="156"/>
      <c r="L3" s="156"/>
      <c r="M3" s="156"/>
      <c r="N3" s="157"/>
    </row>
    <row r="4" spans="1:14" ht="66" customHeight="1" x14ac:dyDescent="0.35">
      <c r="B4" s="158" t="s">
        <v>7</v>
      </c>
      <c r="C4" s="147" t="s">
        <v>8</v>
      </c>
      <c r="D4" s="147" t="s">
        <v>9</v>
      </c>
      <c r="E4" s="147" t="s">
        <v>84</v>
      </c>
      <c r="F4" s="147" t="s">
        <v>83</v>
      </c>
      <c r="G4" s="147" t="s">
        <v>10</v>
      </c>
      <c r="H4" s="147" t="s">
        <v>80</v>
      </c>
      <c r="I4" s="147" t="s">
        <v>34</v>
      </c>
      <c r="J4" s="147" t="s">
        <v>11</v>
      </c>
      <c r="K4" s="152" t="s">
        <v>81</v>
      </c>
      <c r="L4" s="147" t="s">
        <v>67</v>
      </c>
      <c r="M4" s="154" t="s">
        <v>72</v>
      </c>
      <c r="N4" s="141"/>
    </row>
    <row r="5" spans="1:14" ht="31" x14ac:dyDescent="0.35">
      <c r="B5" s="159"/>
      <c r="C5" s="148"/>
      <c r="D5" s="148"/>
      <c r="E5" s="148"/>
      <c r="F5" s="148"/>
      <c r="G5" s="148"/>
      <c r="H5" s="148"/>
      <c r="I5" s="148"/>
      <c r="J5" s="148"/>
      <c r="K5" s="153"/>
      <c r="L5" s="148"/>
      <c r="M5" s="44" t="s">
        <v>102</v>
      </c>
      <c r="N5" s="23" t="s">
        <v>100</v>
      </c>
    </row>
    <row r="6" spans="1:14" ht="26.25" customHeight="1" thickBot="1" x14ac:dyDescent="0.4">
      <c r="B6" s="160"/>
      <c r="C6" s="149"/>
      <c r="D6" s="43">
        <v>-1</v>
      </c>
      <c r="E6" s="43">
        <v>-2</v>
      </c>
      <c r="F6" s="43">
        <v>-3</v>
      </c>
      <c r="G6" s="43">
        <v>-4</v>
      </c>
      <c r="H6" s="43">
        <v>-5</v>
      </c>
      <c r="I6" s="43">
        <v>-6</v>
      </c>
      <c r="J6" s="43">
        <v>-7</v>
      </c>
      <c r="K6" s="43">
        <v>-8</v>
      </c>
      <c r="L6" s="43">
        <v>-9</v>
      </c>
      <c r="M6" s="43">
        <v>-10</v>
      </c>
      <c r="N6" s="47">
        <v>-11</v>
      </c>
    </row>
    <row r="7" spans="1:14" ht="15.5" x14ac:dyDescent="0.35">
      <c r="A7" s="26"/>
      <c r="B7" s="37">
        <v>1</v>
      </c>
      <c r="C7" s="104" t="s">
        <v>78</v>
      </c>
      <c r="D7" s="36">
        <f>'[1]Appendix 8'!D33</f>
        <v>572</v>
      </c>
      <c r="E7" s="36">
        <f>'[1]Appendix 8'!F33+'[2]Appendix 8'!F33+'[3]Appendix 8'!F33</f>
        <v>2001</v>
      </c>
      <c r="F7" s="36">
        <f>'[1]Appendix 8'!H33+'[2]Appendix 8'!H33+'[3]Appendix 8'!H33</f>
        <v>113</v>
      </c>
      <c r="G7" s="36">
        <f>'[1]Appendix 8'!J33+'[2]Appendix 8'!J33+'[3]Appendix 8'!J33</f>
        <v>1990</v>
      </c>
      <c r="H7" s="36">
        <f>'[1]Appendix 8'!L33+'[2]Appendix 8'!L33+'[3]Appendix 8'!L33</f>
        <v>2</v>
      </c>
      <c r="I7" s="36">
        <f>'[1]Appendix 8'!N33+'[2]Appendix 8'!N33+'[3]Appendix 8'!N33</f>
        <v>0</v>
      </c>
      <c r="J7" s="36">
        <f>'[3]Appendix 8'!P33</f>
        <v>581</v>
      </c>
      <c r="K7" s="40">
        <f>IFERROR((H7/SUM($G7:$J7))*100,0)</f>
        <v>7.7730275942479596E-2</v>
      </c>
      <c r="L7" s="40">
        <f>IFERROR((I7/SUM($G7:$J7))*100,0)</f>
        <v>0</v>
      </c>
      <c r="M7" s="108">
        <f>IFERROR((G7/SUM($G7:$J7))*100,0)</f>
        <v>77.341624562767194</v>
      </c>
      <c r="N7" s="48">
        <v>75.742154368108572</v>
      </c>
    </row>
    <row r="8" spans="1:14" ht="15.5" x14ac:dyDescent="0.35">
      <c r="A8" s="26"/>
      <c r="B8" s="49">
        <f>1+B7</f>
        <v>2</v>
      </c>
      <c r="C8" s="104" t="s">
        <v>76</v>
      </c>
      <c r="D8" s="36">
        <f>'[1]Appendix 8'!D34</f>
        <v>616</v>
      </c>
      <c r="E8" s="36">
        <f>'[1]Appendix 8'!F34+'[2]Appendix 8'!F34+'[3]Appendix 8'!F34</f>
        <v>2129</v>
      </c>
      <c r="F8" s="36">
        <f>'[1]Appendix 8'!H34+'[2]Appendix 8'!H34+'[3]Appendix 8'!H34</f>
        <v>0</v>
      </c>
      <c r="G8" s="36">
        <f>'[1]Appendix 8'!J34+'[2]Appendix 8'!J34+'[3]Appendix 8'!J34</f>
        <v>2152</v>
      </c>
      <c r="H8" s="36">
        <f>'[1]Appendix 8'!L34+'[2]Appendix 8'!L34+'[3]Appendix 8'!L34</f>
        <v>0</v>
      </c>
      <c r="I8" s="36">
        <f>'[1]Appendix 8'!N34+'[2]Appendix 8'!N34+'[3]Appendix 8'!N34</f>
        <v>18</v>
      </c>
      <c r="J8" s="36">
        <f>'[3]Appendix 8'!P34</f>
        <v>575</v>
      </c>
      <c r="K8" s="40">
        <f>IFERROR((H8/SUM($G8:$J8))*100,0)</f>
        <v>0</v>
      </c>
      <c r="L8" s="40">
        <f t="shared" ref="L8" si="0">IFERROR((I8/SUM($G8:$J8))*100,0)</f>
        <v>0.65573770491803274</v>
      </c>
      <c r="M8" s="40">
        <f>IFERROR((G8/SUM($G8:$J8))*100,0)</f>
        <v>78.397085610200364</v>
      </c>
      <c r="N8" s="48">
        <v>81.345926800472256</v>
      </c>
    </row>
    <row r="9" spans="1:14" ht="15.5" x14ac:dyDescent="0.35">
      <c r="A9" s="26"/>
      <c r="B9" s="49">
        <f t="shared" ref="B9:B29" si="1">1+B8</f>
        <v>3</v>
      </c>
      <c r="C9" s="105" t="s">
        <v>77</v>
      </c>
      <c r="D9" s="36">
        <f>'[1]Appendix 8'!D35</f>
        <v>2865</v>
      </c>
      <c r="E9" s="36">
        <f>'[1]Appendix 8'!F35+'[2]Appendix 8'!F35+'[3]Appendix 8'!F35</f>
        <v>30938</v>
      </c>
      <c r="F9" s="36">
        <f>'[1]Appendix 8'!H35+'[2]Appendix 8'!H35+'[3]Appendix 8'!H35</f>
        <v>0</v>
      </c>
      <c r="G9" s="36">
        <f>'[1]Appendix 8'!J35+'[2]Appendix 8'!J35+'[3]Appendix 8'!J35</f>
        <v>25356</v>
      </c>
      <c r="H9" s="36">
        <f>'[1]Appendix 8'!L35+'[2]Appendix 8'!L35+'[3]Appendix 8'!L35</f>
        <v>8</v>
      </c>
      <c r="I9" s="36">
        <f>'[1]Appendix 8'!N35+'[2]Appendix 8'!N35+'[3]Appendix 8'!N35</f>
        <v>0</v>
      </c>
      <c r="J9" s="36">
        <f>'[3]Appendix 8'!P35</f>
        <v>8439</v>
      </c>
      <c r="K9" s="40">
        <f t="shared" ref="K9:K29" si="2">IFERROR((H9/SUM($G9:$J9))*100,0)</f>
        <v>2.3666538472916606E-2</v>
      </c>
      <c r="L9" s="40">
        <f t="shared" ref="L9:L29" si="3">IFERROR((I9/SUM($G9:$J9))*100,0)</f>
        <v>0</v>
      </c>
      <c r="M9" s="40">
        <f t="shared" ref="M9:M29" si="4">IFERROR((G9/SUM($G9:$J9))*100,0)</f>
        <v>75.011093689909174</v>
      </c>
      <c r="N9" s="48">
        <v>89.418514840560519</v>
      </c>
    </row>
    <row r="10" spans="1:14" ht="15.5" x14ac:dyDescent="0.35">
      <c r="A10" s="26"/>
      <c r="B10" s="49">
        <f t="shared" si="1"/>
        <v>4</v>
      </c>
      <c r="C10" s="105" t="s">
        <v>17</v>
      </c>
      <c r="D10" s="36">
        <f>'[1]Appendix 8'!D36</f>
        <v>87</v>
      </c>
      <c r="E10" s="36">
        <f>'[1]Appendix 8'!F36+'[2]Appendix 8'!F36+'[3]Appendix 8'!F36</f>
        <v>605</v>
      </c>
      <c r="F10" s="36">
        <f>'[1]Appendix 8'!H36+'[2]Appendix 8'!H36+'[3]Appendix 8'!H36</f>
        <v>8</v>
      </c>
      <c r="G10" s="36">
        <f>'[1]Appendix 8'!J36+'[2]Appendix 8'!J36+'[3]Appendix 8'!J36</f>
        <v>675</v>
      </c>
      <c r="H10" s="36">
        <f>'[1]Appendix 8'!L36+'[2]Appendix 8'!L36+'[3]Appendix 8'!L36</f>
        <v>2</v>
      </c>
      <c r="I10" s="36">
        <f>'[1]Appendix 8'!N36+'[2]Appendix 8'!N36+'[3]Appendix 8'!N36</f>
        <v>0</v>
      </c>
      <c r="J10" s="36">
        <f>'[3]Appendix 8'!P36</f>
        <v>15</v>
      </c>
      <c r="K10" s="40">
        <f t="shared" si="2"/>
        <v>0.28901734104046239</v>
      </c>
      <c r="L10" s="40">
        <f t="shared" si="3"/>
        <v>0</v>
      </c>
      <c r="M10" s="40">
        <f t="shared" si="4"/>
        <v>97.543352601156073</v>
      </c>
      <c r="N10" s="48">
        <v>90.439560439560438</v>
      </c>
    </row>
    <row r="11" spans="1:14" ht="15.5" x14ac:dyDescent="0.35">
      <c r="A11" s="26"/>
      <c r="B11" s="49">
        <f t="shared" si="1"/>
        <v>5</v>
      </c>
      <c r="C11" s="105" t="s">
        <v>18</v>
      </c>
      <c r="D11" s="36">
        <f>'[1]Appendix 8'!D37</f>
        <v>3181</v>
      </c>
      <c r="E11" s="36">
        <f>'[1]Appendix 8'!F37+'[2]Appendix 8'!F37+'[3]Appendix 8'!F37</f>
        <v>2050</v>
      </c>
      <c r="F11" s="36">
        <f>'[1]Appendix 8'!H37+'[2]Appendix 8'!H37+'[3]Appendix 8'!H37</f>
        <v>2324</v>
      </c>
      <c r="G11" s="36">
        <f>'[1]Appendix 8'!J37+'[2]Appendix 8'!J37+'[3]Appendix 8'!J37</f>
        <v>2137</v>
      </c>
      <c r="H11" s="36">
        <f>'[1]Appendix 8'!L37+'[2]Appendix 8'!L37+'[3]Appendix 8'!L37</f>
        <v>4</v>
      </c>
      <c r="I11" s="36">
        <f>'[1]Appendix 8'!N37+'[2]Appendix 8'!N37+'[3]Appendix 8'!N37</f>
        <v>0</v>
      </c>
      <c r="J11" s="36">
        <f>'[3]Appendix 8'!P37</f>
        <v>3094</v>
      </c>
      <c r="K11" s="40">
        <f t="shared" si="2"/>
        <v>7.6408787010506213E-2</v>
      </c>
      <c r="L11" s="40">
        <f t="shared" si="3"/>
        <v>0</v>
      </c>
      <c r="M11" s="40">
        <f t="shared" si="4"/>
        <v>40.821394460362939</v>
      </c>
      <c r="N11" s="48">
        <v>38.673607094659729</v>
      </c>
    </row>
    <row r="12" spans="1:14" ht="15.5" x14ac:dyDescent="0.35">
      <c r="A12" s="26"/>
      <c r="B12" s="49">
        <f t="shared" si="1"/>
        <v>6</v>
      </c>
      <c r="C12" s="105" t="s">
        <v>19</v>
      </c>
      <c r="D12" s="36">
        <f>'[1]Appendix 8'!D38</f>
        <v>0</v>
      </c>
      <c r="E12" s="36">
        <f>'[1]Appendix 8'!F38+'[2]Appendix 8'!F38+'[3]Appendix 8'!F38</f>
        <v>237</v>
      </c>
      <c r="F12" s="36">
        <f>'[1]Appendix 8'!H38+'[2]Appendix 8'!H38+'[3]Appendix 8'!H38</f>
        <v>0</v>
      </c>
      <c r="G12" s="36">
        <f>'[1]Appendix 8'!J38+'[2]Appendix 8'!J38+'[3]Appendix 8'!J38</f>
        <v>268</v>
      </c>
      <c r="H12" s="36">
        <f>'[1]Appendix 8'!L38+'[2]Appendix 8'!L38+'[3]Appendix 8'!L38</f>
        <v>0</v>
      </c>
      <c r="I12" s="36">
        <f>'[1]Appendix 8'!N38+'[2]Appendix 8'!N38+'[3]Appendix 8'!N38</f>
        <v>0</v>
      </c>
      <c r="J12" s="36">
        <f>'[3]Appendix 8'!P38</f>
        <v>874</v>
      </c>
      <c r="K12" s="40">
        <f t="shared" si="2"/>
        <v>0</v>
      </c>
      <c r="L12" s="40">
        <f t="shared" si="3"/>
        <v>0</v>
      </c>
      <c r="M12" s="40">
        <f t="shared" si="4"/>
        <v>23.467600700525391</v>
      </c>
      <c r="N12" s="48">
        <v>28.174603174603174</v>
      </c>
    </row>
    <row r="13" spans="1:14" ht="15.5" x14ac:dyDescent="0.35">
      <c r="A13" s="26"/>
      <c r="B13" s="49">
        <f t="shared" si="1"/>
        <v>7</v>
      </c>
      <c r="C13" s="105" t="s">
        <v>20</v>
      </c>
      <c r="D13" s="36">
        <f>'[1]Appendix 8'!D39</f>
        <v>2</v>
      </c>
      <c r="E13" s="36">
        <f>'[1]Appendix 8'!F39+'[2]Appendix 8'!F39+'[3]Appendix 8'!F39</f>
        <v>666</v>
      </c>
      <c r="F13" s="36">
        <f>'[1]Appendix 8'!H39+'[2]Appendix 8'!H39+'[3]Appendix 8'!H39</f>
        <v>0</v>
      </c>
      <c r="G13" s="36">
        <f>'[1]Appendix 8'!J39+'[2]Appendix 8'!J39+'[3]Appendix 8'!J39</f>
        <v>664</v>
      </c>
      <c r="H13" s="36">
        <f>'[1]Appendix 8'!L39+'[2]Appendix 8'!L39+'[3]Appendix 8'!L39</f>
        <v>0</v>
      </c>
      <c r="I13" s="36">
        <f>'[1]Appendix 8'!N39+'[2]Appendix 8'!N39+'[3]Appendix 8'!N39</f>
        <v>0</v>
      </c>
      <c r="J13" s="36">
        <f>'[3]Appendix 8'!P39</f>
        <v>4</v>
      </c>
      <c r="K13" s="40">
        <f t="shared" si="2"/>
        <v>0</v>
      </c>
      <c r="L13" s="40">
        <f t="shared" si="3"/>
        <v>0</v>
      </c>
      <c r="M13" s="40">
        <f t="shared" si="4"/>
        <v>99.401197604790411</v>
      </c>
      <c r="N13" s="48">
        <v>99.763313609467446</v>
      </c>
    </row>
    <row r="14" spans="1:14" ht="15.5" x14ac:dyDescent="0.35">
      <c r="A14" s="26"/>
      <c r="B14" s="49">
        <f t="shared" si="1"/>
        <v>8</v>
      </c>
      <c r="C14" s="105" t="s">
        <v>21</v>
      </c>
      <c r="D14" s="36">
        <f>'[1]Appendix 8'!D40</f>
        <v>63</v>
      </c>
      <c r="E14" s="36">
        <f>'[1]Appendix 8'!F40+'[2]Appendix 8'!F40+'[3]Appendix 8'!F40</f>
        <v>32</v>
      </c>
      <c r="F14" s="36">
        <f>'[1]Appendix 8'!H40+'[2]Appendix 8'!H40+'[3]Appendix 8'!H40</f>
        <v>193</v>
      </c>
      <c r="G14" s="36">
        <f>'[1]Appendix 8'!J40+'[2]Appendix 8'!J40+'[3]Appendix 8'!J40</f>
        <v>47</v>
      </c>
      <c r="H14" s="36">
        <f>'[1]Appendix 8'!L40+'[2]Appendix 8'!L40+'[3]Appendix 8'!L40</f>
        <v>1</v>
      </c>
      <c r="I14" s="36">
        <f>'[1]Appendix 8'!N40+'[2]Appendix 8'!N40+'[3]Appendix 8'!N40</f>
        <v>0</v>
      </c>
      <c r="J14" s="36">
        <f>'[3]Appendix 8'!P40</f>
        <v>47</v>
      </c>
      <c r="K14" s="40">
        <f t="shared" si="2"/>
        <v>1.0526315789473684</v>
      </c>
      <c r="L14" s="40">
        <f t="shared" si="3"/>
        <v>0</v>
      </c>
      <c r="M14" s="40">
        <f t="shared" si="4"/>
        <v>49.473684210526315</v>
      </c>
      <c r="N14" s="48">
        <v>68.811881188118804</v>
      </c>
    </row>
    <row r="15" spans="1:14" ht="15.5" x14ac:dyDescent="0.35">
      <c r="A15" s="26"/>
      <c r="B15" s="49">
        <f t="shared" si="1"/>
        <v>9</v>
      </c>
      <c r="C15" s="105" t="s">
        <v>22</v>
      </c>
      <c r="D15" s="36">
        <f>'[1]Appendix 8'!D41</f>
        <v>2026</v>
      </c>
      <c r="E15" s="36">
        <f>'[1]Appendix 8'!F41+'[2]Appendix 8'!F41+'[3]Appendix 8'!F41</f>
        <v>20318</v>
      </c>
      <c r="F15" s="36">
        <f>'[1]Appendix 8'!H41+'[2]Appendix 8'!H41+'[3]Appendix 8'!H41</f>
        <v>0</v>
      </c>
      <c r="G15" s="36">
        <f>'[1]Appendix 8'!J41+'[2]Appendix 8'!J41+'[3]Appendix 8'!J41</f>
        <v>19704</v>
      </c>
      <c r="H15" s="36">
        <f>'[1]Appendix 8'!L41+'[2]Appendix 8'!L41+'[3]Appendix 8'!L41</f>
        <v>0</v>
      </c>
      <c r="I15" s="36">
        <f>'[1]Appendix 8'!N41+'[2]Appendix 8'!N41+'[3]Appendix 8'!N41</f>
        <v>0</v>
      </c>
      <c r="J15" s="36">
        <f>'[3]Appendix 8'!P41</f>
        <v>2640</v>
      </c>
      <c r="K15" s="40">
        <f t="shared" si="2"/>
        <v>0</v>
      </c>
      <c r="L15" s="40">
        <f t="shared" si="3"/>
        <v>0</v>
      </c>
      <c r="M15" s="40">
        <f t="shared" si="4"/>
        <v>88.184747583243833</v>
      </c>
      <c r="N15" s="48">
        <v>90.156078860898134</v>
      </c>
    </row>
    <row r="16" spans="1:14" ht="15.5" x14ac:dyDescent="0.35">
      <c r="A16" s="26"/>
      <c r="B16" s="49">
        <f t="shared" si="1"/>
        <v>10</v>
      </c>
      <c r="C16" s="105" t="s">
        <v>23</v>
      </c>
      <c r="D16" s="36">
        <f>'[1]Appendix 8'!D42</f>
        <v>2631</v>
      </c>
      <c r="E16" s="36">
        <f>'[1]Appendix 8'!F42+'[2]Appendix 8'!F42+'[3]Appendix 8'!F42</f>
        <v>11238</v>
      </c>
      <c r="F16" s="36">
        <f>'[1]Appendix 8'!H42+'[2]Appendix 8'!H42+'[3]Appendix 8'!H42</f>
        <v>273</v>
      </c>
      <c r="G16" s="36">
        <f>'[1]Appendix 8'!J42+'[2]Appendix 8'!J42+'[3]Appendix 8'!J42</f>
        <v>11101</v>
      </c>
      <c r="H16" s="36">
        <f>'[1]Appendix 8'!L42+'[2]Appendix 8'!L42+'[3]Appendix 8'!L42</f>
        <v>0</v>
      </c>
      <c r="I16" s="36">
        <f>'[1]Appendix 8'!N42+'[2]Appendix 8'!N42+'[3]Appendix 8'!N42</f>
        <v>1</v>
      </c>
      <c r="J16" s="36">
        <f>'[3]Appendix 8'!P42</f>
        <v>2767</v>
      </c>
      <c r="K16" s="40">
        <f t="shared" si="2"/>
        <v>0</v>
      </c>
      <c r="L16" s="40">
        <f t="shared" si="3"/>
        <v>7.2103251856658734E-3</v>
      </c>
      <c r="M16" s="40">
        <f t="shared" si="4"/>
        <v>80.041819886076865</v>
      </c>
      <c r="N16" s="48">
        <v>80.63876651982379</v>
      </c>
    </row>
    <row r="17" spans="1:14" ht="15.5" x14ac:dyDescent="0.35">
      <c r="A17" s="26"/>
      <c r="B17" s="49">
        <f t="shared" si="1"/>
        <v>11</v>
      </c>
      <c r="C17" s="105" t="s">
        <v>14</v>
      </c>
      <c r="D17" s="36">
        <f>'[1]Appendix 8'!D43</f>
        <v>353</v>
      </c>
      <c r="E17" s="36">
        <f>'[1]Appendix 8'!F43+'[2]Appendix 8'!F43+'[3]Appendix 8'!F43</f>
        <v>2260</v>
      </c>
      <c r="F17" s="36">
        <f>'[1]Appendix 8'!H43+'[2]Appendix 8'!H43+'[3]Appendix 8'!H43</f>
        <v>1</v>
      </c>
      <c r="G17" s="36">
        <f>'[1]Appendix 8'!J43+'[2]Appendix 8'!J43+'[3]Appendix 8'!J43</f>
        <v>2233</v>
      </c>
      <c r="H17" s="36">
        <f>'[1]Appendix 8'!L43+'[2]Appendix 8'!L43+'[3]Appendix 8'!L43</f>
        <v>1</v>
      </c>
      <c r="I17" s="36">
        <f>'[1]Appendix 8'!N43+'[2]Appendix 8'!N43+'[3]Appendix 8'!N43</f>
        <v>6</v>
      </c>
      <c r="J17" s="36">
        <f>'[3]Appendix 8'!P43</f>
        <v>373</v>
      </c>
      <c r="K17" s="40">
        <f t="shared" si="2"/>
        <v>3.8270187523918871E-2</v>
      </c>
      <c r="L17" s="40">
        <f t="shared" si="3"/>
        <v>0.22962112514351321</v>
      </c>
      <c r="M17" s="40">
        <f t="shared" si="4"/>
        <v>85.457328740910839</v>
      </c>
      <c r="N17" s="48">
        <v>84.946695095948826</v>
      </c>
    </row>
    <row r="18" spans="1:14" ht="15.5" x14ac:dyDescent="0.35">
      <c r="A18" s="26"/>
      <c r="B18" s="49">
        <f t="shared" si="1"/>
        <v>12</v>
      </c>
      <c r="C18" s="106" t="s">
        <v>24</v>
      </c>
      <c r="D18" s="36">
        <f>'[1]Appendix 8'!D44</f>
        <v>4</v>
      </c>
      <c r="E18" s="36">
        <f>'[1]Appendix 8'!F44+'[2]Appendix 8'!F44+'[3]Appendix 8'!F44</f>
        <v>47</v>
      </c>
      <c r="F18" s="36">
        <f>'[1]Appendix 8'!H44+'[2]Appendix 8'!H44+'[3]Appendix 8'!H44</f>
        <v>0</v>
      </c>
      <c r="G18" s="36">
        <f>'[1]Appendix 8'!J44+'[2]Appendix 8'!J44+'[3]Appendix 8'!J44</f>
        <v>25</v>
      </c>
      <c r="H18" s="36">
        <f>'[1]Appendix 8'!L44+'[2]Appendix 8'!L44+'[3]Appendix 8'!L44</f>
        <v>2</v>
      </c>
      <c r="I18" s="36">
        <f>'[1]Appendix 8'!N44+'[2]Appendix 8'!N44+'[3]Appendix 8'!N44</f>
        <v>0</v>
      </c>
      <c r="J18" s="36">
        <f>'[3]Appendix 8'!P44</f>
        <v>41</v>
      </c>
      <c r="K18" s="40">
        <f t="shared" si="2"/>
        <v>2.9411764705882351</v>
      </c>
      <c r="L18" s="40">
        <f t="shared" si="3"/>
        <v>0</v>
      </c>
      <c r="M18" s="40">
        <f t="shared" si="4"/>
        <v>36.764705882352942</v>
      </c>
      <c r="N18" s="48">
        <v>64.615384615384613</v>
      </c>
    </row>
    <row r="19" spans="1:14" ht="15.5" x14ac:dyDescent="0.35">
      <c r="A19" s="26"/>
      <c r="B19" s="49">
        <f t="shared" si="1"/>
        <v>13</v>
      </c>
      <c r="C19" s="106" t="s">
        <v>75</v>
      </c>
      <c r="D19" s="36">
        <f>'[1]Appendix 8'!D45</f>
        <v>392</v>
      </c>
      <c r="E19" s="36">
        <f>'[1]Appendix 8'!F45+'[2]Appendix 8'!F45+'[3]Appendix 8'!F45</f>
        <v>572</v>
      </c>
      <c r="F19" s="36">
        <f>'[1]Appendix 8'!H45+'[2]Appendix 8'!H45+'[3]Appendix 8'!H45</f>
        <v>0</v>
      </c>
      <c r="G19" s="36">
        <f>'[1]Appendix 8'!J45+'[2]Appendix 8'!J45+'[3]Appendix 8'!J45</f>
        <v>670</v>
      </c>
      <c r="H19" s="36">
        <f>'[1]Appendix 8'!L45+'[2]Appendix 8'!L45+'[3]Appendix 8'!L45</f>
        <v>0</v>
      </c>
      <c r="I19" s="36">
        <f>'[1]Appendix 8'!N45+'[2]Appendix 8'!N45+'[3]Appendix 8'!N45</f>
        <v>0</v>
      </c>
      <c r="J19" s="36">
        <f>'[3]Appendix 8'!P45</f>
        <v>294</v>
      </c>
      <c r="K19" s="40">
        <f t="shared" si="2"/>
        <v>0</v>
      </c>
      <c r="L19" s="40">
        <f t="shared" si="3"/>
        <v>0</v>
      </c>
      <c r="M19" s="40">
        <f t="shared" si="4"/>
        <v>69.502074688796682</v>
      </c>
      <c r="N19" s="72">
        <v>59.166666666666664</v>
      </c>
    </row>
    <row r="20" spans="1:14" ht="15.5" x14ac:dyDescent="0.35">
      <c r="A20" s="26"/>
      <c r="B20" s="49">
        <f t="shared" si="1"/>
        <v>14</v>
      </c>
      <c r="C20" s="106" t="s">
        <v>25</v>
      </c>
      <c r="D20" s="36">
        <f>'[1]Appendix 8'!D46</f>
        <v>1851</v>
      </c>
      <c r="E20" s="36">
        <f>'[1]Appendix 8'!F46+'[2]Appendix 8'!F46+'[3]Appendix 8'!F46</f>
        <v>2193</v>
      </c>
      <c r="F20" s="36">
        <f>'[1]Appendix 8'!H46+'[2]Appendix 8'!H46+'[3]Appendix 8'!H46</f>
        <v>0</v>
      </c>
      <c r="G20" s="36">
        <f>'[1]Appendix 8'!J46+'[2]Appendix 8'!J46+'[3]Appendix 8'!J46</f>
        <v>1466</v>
      </c>
      <c r="H20" s="36">
        <f>'[1]Appendix 8'!L46+'[2]Appendix 8'!L46+'[3]Appendix 8'!L46</f>
        <v>0</v>
      </c>
      <c r="I20" s="36">
        <f>'[1]Appendix 8'!N46+'[2]Appendix 8'!N46+'[3]Appendix 8'!N46</f>
        <v>0</v>
      </c>
      <c r="J20" s="36">
        <f>'[3]Appendix 8'!P46</f>
        <v>2578</v>
      </c>
      <c r="K20" s="40">
        <f t="shared" si="2"/>
        <v>0</v>
      </c>
      <c r="L20" s="40">
        <f t="shared" si="3"/>
        <v>0</v>
      </c>
      <c r="M20" s="40">
        <f t="shared" si="4"/>
        <v>36.251236399604352</v>
      </c>
      <c r="N20" s="48">
        <v>41.627246925260167</v>
      </c>
    </row>
    <row r="21" spans="1:14" ht="15.5" x14ac:dyDescent="0.35">
      <c r="A21" s="26"/>
      <c r="B21" s="49">
        <f t="shared" si="1"/>
        <v>15</v>
      </c>
      <c r="C21" s="105" t="s">
        <v>26</v>
      </c>
      <c r="D21" s="36">
        <f>'[1]Appendix 8'!D47</f>
        <v>1317</v>
      </c>
      <c r="E21" s="36">
        <f>'[1]Appendix 8'!F47+'[2]Appendix 8'!F47+'[3]Appendix 8'!F47</f>
        <v>7980</v>
      </c>
      <c r="F21" s="36">
        <f>'[1]Appendix 8'!H47+'[2]Appendix 8'!H47+'[3]Appendix 8'!H47</f>
        <v>0</v>
      </c>
      <c r="G21" s="36">
        <f>'[1]Appendix 8'!J47+'[2]Appendix 8'!J47+'[3]Appendix 8'!J47</f>
        <v>7851</v>
      </c>
      <c r="H21" s="36">
        <f>'[1]Appendix 8'!L47+'[2]Appendix 8'!L47+'[3]Appendix 8'!L47</f>
        <v>0</v>
      </c>
      <c r="I21" s="36">
        <f>'[1]Appendix 8'!N47+'[2]Appendix 8'!N47+'[3]Appendix 8'!N47</f>
        <v>0</v>
      </c>
      <c r="J21" s="36">
        <f>'[3]Appendix 8'!P47</f>
        <v>1446</v>
      </c>
      <c r="K21" s="40">
        <f t="shared" si="2"/>
        <v>0</v>
      </c>
      <c r="L21" s="40">
        <f t="shared" si="3"/>
        <v>0</v>
      </c>
      <c r="M21" s="40">
        <f t="shared" si="4"/>
        <v>84.446595676024529</v>
      </c>
      <c r="N21" s="48">
        <v>85.296450525480864</v>
      </c>
    </row>
    <row r="22" spans="1:14" ht="15.5" x14ac:dyDescent="0.35">
      <c r="A22" s="26"/>
      <c r="B22" s="49">
        <f t="shared" si="1"/>
        <v>16</v>
      </c>
      <c r="C22" s="105" t="s">
        <v>27</v>
      </c>
      <c r="D22" s="36">
        <f>'[1]Appendix 8'!D48</f>
        <v>645</v>
      </c>
      <c r="E22" s="36">
        <f>'[1]Appendix 8'!F48+'[2]Appendix 8'!F48+'[3]Appendix 8'!F48</f>
        <v>187</v>
      </c>
      <c r="F22" s="36">
        <f>'[1]Appendix 8'!H48+'[2]Appendix 8'!H48+'[3]Appendix 8'!H48</f>
        <v>0</v>
      </c>
      <c r="G22" s="36">
        <f>'[1]Appendix 8'!J48+'[2]Appendix 8'!J48+'[3]Appendix 8'!J48</f>
        <v>206</v>
      </c>
      <c r="H22" s="36">
        <f>'[1]Appendix 8'!L48+'[2]Appendix 8'!L48+'[3]Appendix 8'!L48</f>
        <v>28</v>
      </c>
      <c r="I22" s="36">
        <f>'[1]Appendix 8'!N48+'[2]Appendix 8'!N48+'[3]Appendix 8'!N48</f>
        <v>2</v>
      </c>
      <c r="J22" s="36">
        <f>'[3]Appendix 8'!P48</f>
        <v>596</v>
      </c>
      <c r="K22" s="40">
        <f t="shared" si="2"/>
        <v>3.3653846153846154</v>
      </c>
      <c r="L22" s="40">
        <f t="shared" si="3"/>
        <v>0.24038461538461539</v>
      </c>
      <c r="M22" s="40">
        <f t="shared" si="4"/>
        <v>24.759615384615387</v>
      </c>
      <c r="N22" s="48">
        <v>27.078651685393258</v>
      </c>
    </row>
    <row r="23" spans="1:14" ht="15.5" x14ac:dyDescent="0.35">
      <c r="A23" s="26"/>
      <c r="B23" s="49">
        <f t="shared" si="1"/>
        <v>17</v>
      </c>
      <c r="C23" s="105" t="s">
        <v>28</v>
      </c>
      <c r="D23" s="36">
        <f>'[1]Appendix 8'!D49</f>
        <v>1833</v>
      </c>
      <c r="E23" s="36">
        <f>'[1]Appendix 8'!F49+'[2]Appendix 8'!F49+'[3]Appendix 8'!F49</f>
        <v>2115</v>
      </c>
      <c r="F23" s="36">
        <f>'[1]Appendix 8'!H49+'[2]Appendix 8'!H49+'[3]Appendix 8'!H49</f>
        <v>0</v>
      </c>
      <c r="G23" s="36">
        <f>'[1]Appendix 8'!J49+'[2]Appendix 8'!J49+'[3]Appendix 8'!J49</f>
        <v>2302</v>
      </c>
      <c r="H23" s="36">
        <f>'[1]Appendix 8'!L49+'[2]Appendix 8'!L49+'[3]Appendix 8'!L49</f>
        <v>0</v>
      </c>
      <c r="I23" s="36">
        <f>'[1]Appendix 8'!N49+'[2]Appendix 8'!N49+'[3]Appendix 8'!N49</f>
        <v>35</v>
      </c>
      <c r="J23" s="36">
        <f>'[3]Appendix 8'!P49</f>
        <v>1611</v>
      </c>
      <c r="K23" s="40">
        <f t="shared" si="2"/>
        <v>0</v>
      </c>
      <c r="L23" s="40">
        <f t="shared" si="3"/>
        <v>0.88652482269503552</v>
      </c>
      <c r="M23" s="40">
        <f t="shared" si="4"/>
        <v>58.3080040526849</v>
      </c>
      <c r="N23" s="48">
        <v>55.329949238578678</v>
      </c>
    </row>
    <row r="24" spans="1:14" ht="15.5" x14ac:dyDescent="0.35">
      <c r="A24" s="26"/>
      <c r="B24" s="49">
        <f t="shared" si="1"/>
        <v>18</v>
      </c>
      <c r="C24" s="105" t="s">
        <v>29</v>
      </c>
      <c r="D24" s="36">
        <f>'[1]Appendix 8'!D50</f>
        <v>8649</v>
      </c>
      <c r="E24" s="36">
        <f>'[1]Appendix 8'!F50+'[2]Appendix 8'!F50+'[3]Appendix 8'!F50</f>
        <v>4693</v>
      </c>
      <c r="F24" s="36">
        <f>'[1]Appendix 8'!H50+'[2]Appendix 8'!H50+'[3]Appendix 8'!H50</f>
        <v>0</v>
      </c>
      <c r="G24" s="36">
        <f>'[1]Appendix 8'!J50+'[2]Appendix 8'!J50+'[3]Appendix 8'!J50</f>
        <v>4896</v>
      </c>
      <c r="H24" s="36">
        <f>'[1]Appendix 8'!L50+'[2]Appendix 8'!L50+'[3]Appendix 8'!L50</f>
        <v>0</v>
      </c>
      <c r="I24" s="36">
        <f>'[1]Appendix 8'!N50+'[2]Appendix 8'!N50+'[3]Appendix 8'!N50</f>
        <v>0</v>
      </c>
      <c r="J24" s="36">
        <f>'[3]Appendix 8'!P50</f>
        <v>8446</v>
      </c>
      <c r="K24" s="40">
        <f t="shared" si="2"/>
        <v>0</v>
      </c>
      <c r="L24" s="40">
        <f t="shared" si="3"/>
        <v>0</v>
      </c>
      <c r="M24" s="40">
        <f t="shared" si="4"/>
        <v>36.696147504122322</v>
      </c>
      <c r="N24" s="48">
        <v>40.47078257278546</v>
      </c>
    </row>
    <row r="25" spans="1:14" ht="15.5" x14ac:dyDescent="0.35">
      <c r="A25" s="26"/>
      <c r="B25" s="49">
        <f t="shared" si="1"/>
        <v>19</v>
      </c>
      <c r="C25" s="105" t="s">
        <v>30</v>
      </c>
      <c r="D25" s="36">
        <f>'[1]Appendix 8'!D51</f>
        <v>661</v>
      </c>
      <c r="E25" s="36">
        <f>'[1]Appendix 8'!F51+'[2]Appendix 8'!F51+'[3]Appendix 8'!F51</f>
        <v>1863</v>
      </c>
      <c r="F25" s="36">
        <f>'[1]Appendix 8'!H51+'[2]Appendix 8'!H51+'[3]Appendix 8'!H51</f>
        <v>0</v>
      </c>
      <c r="G25" s="36">
        <f>'[1]Appendix 8'!J51+'[2]Appendix 8'!J51+'[3]Appendix 8'!J51</f>
        <v>1848</v>
      </c>
      <c r="H25" s="36">
        <f>'[1]Appendix 8'!L51+'[2]Appendix 8'!L51+'[3]Appendix 8'!L51</f>
        <v>0</v>
      </c>
      <c r="I25" s="36">
        <f>'[1]Appendix 8'!N51+'[2]Appendix 8'!N51+'[3]Appendix 8'!N51</f>
        <v>0</v>
      </c>
      <c r="J25" s="36">
        <f>'[3]Appendix 8'!P51</f>
        <v>676</v>
      </c>
      <c r="K25" s="40">
        <f t="shared" si="2"/>
        <v>0</v>
      </c>
      <c r="L25" s="40">
        <f t="shared" si="3"/>
        <v>0</v>
      </c>
      <c r="M25" s="40">
        <f t="shared" si="4"/>
        <v>73.217115689381927</v>
      </c>
      <c r="N25" s="48">
        <v>69.748283752860402</v>
      </c>
    </row>
    <row r="26" spans="1:14" ht="15.5" x14ac:dyDescent="0.35">
      <c r="A26" s="26"/>
      <c r="B26" s="49">
        <f t="shared" si="1"/>
        <v>20</v>
      </c>
      <c r="C26" s="105" t="s">
        <v>31</v>
      </c>
      <c r="D26" s="36">
        <f>'[1]Appendix 8'!D52</f>
        <v>2364</v>
      </c>
      <c r="E26" s="36">
        <f>'[1]Appendix 8'!F52+'[2]Appendix 8'!F52+'[3]Appendix 8'!F52</f>
        <v>4989</v>
      </c>
      <c r="F26" s="36">
        <f>'[1]Appendix 8'!H52+'[2]Appendix 8'!H52+'[3]Appendix 8'!H52</f>
        <v>0</v>
      </c>
      <c r="G26" s="36">
        <f>'[1]Appendix 8'!J52+'[2]Appendix 8'!J52+'[3]Appendix 8'!J52</f>
        <v>4270</v>
      </c>
      <c r="H26" s="36">
        <f>'[1]Appendix 8'!L52+'[2]Appendix 8'!L52+'[3]Appendix 8'!L52</f>
        <v>26</v>
      </c>
      <c r="I26" s="36">
        <f>'[1]Appendix 8'!N52+'[2]Appendix 8'!N52+'[3]Appendix 8'!N52</f>
        <v>10</v>
      </c>
      <c r="J26" s="36">
        <f>'[3]Appendix 8'!P52</f>
        <v>3047</v>
      </c>
      <c r="K26" s="40">
        <f t="shared" si="2"/>
        <v>0.35359717122263018</v>
      </c>
      <c r="L26" s="40">
        <f t="shared" si="3"/>
        <v>0.13599891200870393</v>
      </c>
      <c r="M26" s="40">
        <f t="shared" si="4"/>
        <v>58.071535427716583</v>
      </c>
      <c r="N26" s="48">
        <v>64.614062723757698</v>
      </c>
    </row>
    <row r="27" spans="1:14" ht="15.5" x14ac:dyDescent="0.35">
      <c r="A27" s="26"/>
      <c r="B27" s="49">
        <f t="shared" si="1"/>
        <v>21</v>
      </c>
      <c r="C27" s="105" t="s">
        <v>32</v>
      </c>
      <c r="D27" s="36">
        <f>'[1]Appendix 8'!D53</f>
        <v>156</v>
      </c>
      <c r="E27" s="36">
        <f>'[1]Appendix 8'!F53+'[2]Appendix 8'!F53+'[3]Appendix 8'!F53</f>
        <v>802</v>
      </c>
      <c r="F27" s="36">
        <f>'[1]Appendix 8'!H53+'[2]Appendix 8'!H53+'[3]Appendix 8'!H53</f>
        <v>5</v>
      </c>
      <c r="G27" s="36">
        <f>'[1]Appendix 8'!J53+'[2]Appendix 8'!J53+'[3]Appendix 8'!J53</f>
        <v>816</v>
      </c>
      <c r="H27" s="36">
        <f>'[1]Appendix 8'!L53+'[2]Appendix 8'!L53+'[3]Appendix 8'!L53</f>
        <v>3</v>
      </c>
      <c r="I27" s="36">
        <f>'[1]Appendix 8'!N53+'[2]Appendix 8'!N53+'[3]Appendix 8'!N53</f>
        <v>0</v>
      </c>
      <c r="J27" s="36">
        <f>'[3]Appendix 8'!P53</f>
        <v>138</v>
      </c>
      <c r="K27" s="40">
        <f t="shared" si="2"/>
        <v>0.31347962382445138</v>
      </c>
      <c r="L27" s="40">
        <f t="shared" si="3"/>
        <v>0</v>
      </c>
      <c r="M27" s="40">
        <f t="shared" si="4"/>
        <v>85.266457680250781</v>
      </c>
      <c r="N27" s="48">
        <v>87.864823348694316</v>
      </c>
    </row>
    <row r="28" spans="1:14" ht="15.5" x14ac:dyDescent="0.35">
      <c r="A28" s="26"/>
      <c r="B28" s="49">
        <f t="shared" si="1"/>
        <v>22</v>
      </c>
      <c r="C28" s="105" t="s">
        <v>16</v>
      </c>
      <c r="D28" s="36">
        <f>'[1]Appendix 8'!D54</f>
        <v>56</v>
      </c>
      <c r="E28" s="36">
        <f>'[1]Appendix 8'!F54+'[2]Appendix 8'!F54+'[3]Appendix 8'!F54</f>
        <v>83</v>
      </c>
      <c r="F28" s="36">
        <f>'[1]Appendix 8'!H54+'[2]Appendix 8'!H54+'[3]Appendix 8'!H54</f>
        <v>0</v>
      </c>
      <c r="G28" s="36">
        <f>'[1]Appendix 8'!J54+'[2]Appendix 8'!J54+'[3]Appendix 8'!J54</f>
        <v>100</v>
      </c>
      <c r="H28" s="36">
        <f>'[1]Appendix 8'!L54+'[2]Appendix 8'!L54+'[3]Appendix 8'!L54</f>
        <v>0</v>
      </c>
      <c r="I28" s="36">
        <f>'[1]Appendix 8'!N54+'[2]Appendix 8'!N54+'[3]Appendix 8'!N54</f>
        <v>0</v>
      </c>
      <c r="J28" s="36">
        <f>'[3]Appendix 8'!P54</f>
        <v>39</v>
      </c>
      <c r="K28" s="40">
        <f t="shared" si="2"/>
        <v>0</v>
      </c>
      <c r="L28" s="40">
        <f t="shared" si="3"/>
        <v>0</v>
      </c>
      <c r="M28" s="40">
        <f t="shared" si="4"/>
        <v>71.942446043165461</v>
      </c>
      <c r="N28" s="48">
        <v>62.416107382550337</v>
      </c>
    </row>
    <row r="29" spans="1:14" s="34" customFormat="1" ht="15.5" x14ac:dyDescent="0.35">
      <c r="A29" s="35"/>
      <c r="B29" s="49">
        <f t="shared" si="1"/>
        <v>23</v>
      </c>
      <c r="C29" s="105" t="s">
        <v>33</v>
      </c>
      <c r="D29" s="36">
        <f>'[1]Appendix 8'!D55</f>
        <v>231</v>
      </c>
      <c r="E29" s="36">
        <f>'[1]Appendix 8'!F55+'[2]Appendix 8'!F55+'[3]Appendix 8'!F55</f>
        <v>2211</v>
      </c>
      <c r="F29" s="36">
        <f>'[1]Appendix 8'!H55+'[2]Appendix 8'!H55+'[3]Appendix 8'!H55</f>
        <v>0</v>
      </c>
      <c r="G29" s="36">
        <f>'[1]Appendix 8'!J55+'[2]Appendix 8'!J55+'[3]Appendix 8'!J55</f>
        <v>2186</v>
      </c>
      <c r="H29" s="36">
        <f>'[1]Appendix 8'!L55+'[2]Appendix 8'!L55+'[3]Appendix 8'!L55</f>
        <v>1</v>
      </c>
      <c r="I29" s="36">
        <f>'[1]Appendix 8'!N55+'[2]Appendix 8'!N55+'[3]Appendix 8'!N55</f>
        <v>0</v>
      </c>
      <c r="J29" s="36">
        <f>'[3]Appendix 8'!P55</f>
        <v>255</v>
      </c>
      <c r="K29" s="40">
        <f t="shared" si="2"/>
        <v>4.0950040950040956E-2</v>
      </c>
      <c r="L29" s="40">
        <f t="shared" si="3"/>
        <v>0</v>
      </c>
      <c r="M29" s="40">
        <f t="shared" si="4"/>
        <v>89.516789516789515</v>
      </c>
      <c r="N29" s="48">
        <v>89.132462686567166</v>
      </c>
    </row>
    <row r="30" spans="1:14" ht="16" thickBot="1" x14ac:dyDescent="0.4">
      <c r="B30" s="38"/>
      <c r="C30" s="21" t="s">
        <v>12</v>
      </c>
      <c r="D30" s="41">
        <f t="shared" ref="D30:J30" si="5">SUM(D7:D29)</f>
        <v>30555</v>
      </c>
      <c r="E30" s="41">
        <f t="shared" si="5"/>
        <v>100209</v>
      </c>
      <c r="F30" s="41">
        <f t="shared" si="5"/>
        <v>2917</v>
      </c>
      <c r="G30" s="41">
        <f t="shared" si="5"/>
        <v>92963</v>
      </c>
      <c r="H30" s="41">
        <f t="shared" si="5"/>
        <v>78</v>
      </c>
      <c r="I30" s="41">
        <f t="shared" si="5"/>
        <v>72</v>
      </c>
      <c r="J30" s="41">
        <f t="shared" si="5"/>
        <v>38576</v>
      </c>
      <c r="K30" s="53">
        <f t="shared" ref="K30" si="6">IFERROR((H30/SUM($G30:$J30))*100,0)</f>
        <v>5.9230459643554133E-2</v>
      </c>
      <c r="L30" s="53">
        <f t="shared" ref="L30" si="7">IFERROR((I30/SUM($G30:$J30))*100,0)</f>
        <v>5.4674270440203815E-2</v>
      </c>
      <c r="M30" s="109">
        <f>IFERROR((G30/SUM($G30:$J30))*100,0)</f>
        <v>70.59283615184259</v>
      </c>
      <c r="N30" s="107">
        <v>74.613923396679311</v>
      </c>
    </row>
    <row r="31" spans="1:14" x14ac:dyDescent="0.35">
      <c r="D31" s="26"/>
      <c r="E31" s="26"/>
      <c r="F31" s="26"/>
      <c r="G31" s="26"/>
      <c r="H31" s="26"/>
      <c r="I31" s="26"/>
      <c r="J31" s="26"/>
      <c r="K31" s="56"/>
      <c r="L31" s="25"/>
    </row>
    <row r="32" spans="1:14" hidden="1" x14ac:dyDescent="0.35">
      <c r="D32" s="24">
        <f>'[4]Appendix 8'!$D$60</f>
        <v>30039</v>
      </c>
      <c r="E32" s="24">
        <f>+'[5]Appendix 8'!F60+'[6]Appendix 8'!F60+'[4]Appendix 8'!F60</f>
        <v>76248</v>
      </c>
    </row>
    <row r="33" spans="4:14" hidden="1" x14ac:dyDescent="0.35"/>
    <row r="34" spans="4:14" hidden="1" x14ac:dyDescent="0.35">
      <c r="D34" s="26">
        <f>D30-D32</f>
        <v>516</v>
      </c>
      <c r="E34" s="26">
        <f t="shared" ref="E34" si="8">E30-E32</f>
        <v>23961</v>
      </c>
      <c r="F34" s="26"/>
      <c r="G34" s="26"/>
      <c r="H34" s="26"/>
      <c r="I34" s="26"/>
      <c r="J34" s="26"/>
    </row>
    <row r="36" spans="4:14" x14ac:dyDescent="0.35">
      <c r="N36" s="56"/>
    </row>
    <row r="37" spans="4:14" x14ac:dyDescent="0.35">
      <c r="D37" s="26"/>
      <c r="E37" s="26"/>
      <c r="F37" s="26"/>
      <c r="G37" s="26"/>
      <c r="H37" s="26"/>
      <c r="I37" s="26"/>
      <c r="J37" s="26"/>
      <c r="M37" s="24" t="s">
        <v>85</v>
      </c>
    </row>
    <row r="38" spans="4:14" x14ac:dyDescent="0.35">
      <c r="G38" s="26"/>
      <c r="H38" s="26"/>
      <c r="I38" s="26"/>
      <c r="J38" s="26"/>
    </row>
    <row r="39" spans="4:14" x14ac:dyDescent="0.35">
      <c r="N39" s="71"/>
    </row>
  </sheetData>
  <sheetProtection algorithmName="SHA-512" hashValue="IbFy59/AuFR12x4bR817kXlIKYAg+s5DezA2V53eHWo3hm3WnGMrJgwykIoeLoPCvQMmRT2Dih0y5j9NJAiyog==" saltValue="fG8hvzI/JmjWOw1JN4nEbA==" spinCount="100000" sheet="1" objects="1" scenarios="1"/>
  <sortState xmlns:xlrd2="http://schemas.microsoft.com/office/spreadsheetml/2017/richdata2" ref="C8:C29">
    <sortCondition ref="C8:C29"/>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42"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808D7-5848-41D7-A65F-9DE314746B83}">
  <dimension ref="C2:N52"/>
  <sheetViews>
    <sheetView zoomScale="69" workbookViewId="0">
      <selection activeCell="C3" sqref="C3:L3"/>
    </sheetView>
  </sheetViews>
  <sheetFormatPr defaultRowHeight="14.5" x14ac:dyDescent="0.35"/>
  <cols>
    <col min="4" max="4" width="59.6328125" bestFit="1" customWidth="1"/>
    <col min="5" max="5" width="10.453125" bestFit="1" customWidth="1"/>
    <col min="6" max="6" width="17.36328125" bestFit="1" customWidth="1"/>
    <col min="7" max="7" width="10.453125" bestFit="1" customWidth="1"/>
    <col min="8" max="8" width="17.36328125" bestFit="1" customWidth="1"/>
    <col min="9" max="9" width="10.453125" bestFit="1" customWidth="1"/>
    <col min="10" max="10" width="17.36328125" bestFit="1" customWidth="1"/>
    <col min="11" max="11" width="10.453125" style="75" bestFit="1" customWidth="1"/>
    <col min="12" max="12" width="17.36328125" style="75" bestFit="1" customWidth="1"/>
    <col min="13" max="13" width="10.6328125" bestFit="1" customWidth="1"/>
    <col min="14" max="14" width="17.36328125" bestFit="1" customWidth="1"/>
  </cols>
  <sheetData>
    <row r="2" spans="3:14" ht="15" thickBot="1" x14ac:dyDescent="0.4"/>
    <row r="3" spans="3:14" ht="16" thickBot="1" x14ac:dyDescent="0.4">
      <c r="C3" s="142" t="s">
        <v>97</v>
      </c>
      <c r="D3" s="143"/>
      <c r="E3" s="143"/>
      <c r="F3" s="143"/>
      <c r="G3" s="143"/>
      <c r="H3" s="143"/>
      <c r="I3" s="143"/>
      <c r="J3" s="143"/>
      <c r="K3" s="143"/>
      <c r="L3" s="144"/>
      <c r="M3" s="110"/>
      <c r="N3" s="110"/>
    </row>
    <row r="4" spans="3:14" ht="14.5" customHeight="1" x14ac:dyDescent="0.35">
      <c r="C4" s="162" t="s">
        <v>90</v>
      </c>
      <c r="D4" s="147" t="s">
        <v>8</v>
      </c>
      <c r="E4" s="161" t="s">
        <v>103</v>
      </c>
      <c r="F4" s="161"/>
      <c r="G4" s="161" t="s">
        <v>104</v>
      </c>
      <c r="H4" s="161"/>
      <c r="I4" s="161" t="s">
        <v>105</v>
      </c>
      <c r="J4" s="161"/>
      <c r="K4" s="161" t="s">
        <v>99</v>
      </c>
      <c r="L4" s="161"/>
      <c r="M4" s="111"/>
      <c r="N4" s="111"/>
    </row>
    <row r="5" spans="3:14" ht="14.5" customHeight="1" x14ac:dyDescent="0.35">
      <c r="C5" s="145"/>
      <c r="D5" s="148"/>
      <c r="E5" s="76" t="s">
        <v>86</v>
      </c>
      <c r="F5" s="82" t="s">
        <v>87</v>
      </c>
      <c r="G5" s="76" t="s">
        <v>86</v>
      </c>
      <c r="H5" s="82" t="s">
        <v>87</v>
      </c>
      <c r="I5" s="76" t="s">
        <v>86</v>
      </c>
      <c r="J5" s="82" t="s">
        <v>87</v>
      </c>
      <c r="K5" s="76" t="s">
        <v>86</v>
      </c>
      <c r="L5" s="82" t="s">
        <v>87</v>
      </c>
    </row>
    <row r="6" spans="3:14" ht="14.5" customHeight="1" thickBot="1" x14ac:dyDescent="0.4">
      <c r="C6" s="146"/>
      <c r="D6" s="149"/>
      <c r="E6" s="94"/>
      <c r="F6" s="95" t="s">
        <v>91</v>
      </c>
      <c r="G6" s="94"/>
      <c r="H6" s="96" t="s">
        <v>91</v>
      </c>
      <c r="I6" s="94"/>
      <c r="J6" s="96" t="s">
        <v>91</v>
      </c>
      <c r="K6" s="94"/>
      <c r="L6" s="96" t="s">
        <v>91</v>
      </c>
    </row>
    <row r="7" spans="3:14" ht="15.5" x14ac:dyDescent="0.35">
      <c r="C7" s="87">
        <v>1</v>
      </c>
      <c r="D7" s="88" t="s">
        <v>66</v>
      </c>
      <c r="E7" s="89">
        <v>0</v>
      </c>
      <c r="F7" s="89">
        <v>0</v>
      </c>
      <c r="G7" s="89">
        <v>16</v>
      </c>
      <c r="H7" s="89">
        <v>1336380</v>
      </c>
      <c r="I7" s="89">
        <v>0</v>
      </c>
      <c r="J7" s="89">
        <v>0</v>
      </c>
      <c r="K7" s="90">
        <f>SUM(E7+G7+I7)</f>
        <v>16</v>
      </c>
      <c r="L7" s="90">
        <f>F7+H7+J7</f>
        <v>1336380</v>
      </c>
    </row>
    <row r="8" spans="3:14" ht="15.5" x14ac:dyDescent="0.35">
      <c r="C8" s="78">
        <v>2</v>
      </c>
      <c r="D8" s="68" t="s">
        <v>45</v>
      </c>
      <c r="E8" s="77">
        <v>0</v>
      </c>
      <c r="F8" s="77">
        <v>0</v>
      </c>
      <c r="G8" s="77">
        <v>2</v>
      </c>
      <c r="H8" s="77">
        <v>2202802</v>
      </c>
      <c r="I8" s="77">
        <v>0</v>
      </c>
      <c r="J8" s="77">
        <v>0</v>
      </c>
      <c r="K8" s="90">
        <f t="shared" ref="K8:K43" si="0">SUM(E8+G8+I8)</f>
        <v>2</v>
      </c>
      <c r="L8" s="90">
        <f t="shared" ref="L8:L43" si="1">F8+H8+J8</f>
        <v>2202802</v>
      </c>
    </row>
    <row r="9" spans="3:14" ht="15.5" x14ac:dyDescent="0.35">
      <c r="C9" s="78">
        <v>3</v>
      </c>
      <c r="D9" s="68" t="s">
        <v>49</v>
      </c>
      <c r="E9" s="77">
        <v>0</v>
      </c>
      <c r="F9" s="77">
        <v>0</v>
      </c>
      <c r="G9" s="77">
        <v>0</v>
      </c>
      <c r="H9" s="77">
        <v>0</v>
      </c>
      <c r="I9" s="77">
        <v>4</v>
      </c>
      <c r="J9" s="77">
        <v>27032624</v>
      </c>
      <c r="K9" s="90">
        <f t="shared" si="0"/>
        <v>4</v>
      </c>
      <c r="L9" s="90">
        <f t="shared" si="1"/>
        <v>27032624</v>
      </c>
    </row>
    <row r="10" spans="3:14" ht="15.5" x14ac:dyDescent="0.35">
      <c r="C10" s="78">
        <v>4</v>
      </c>
      <c r="D10" s="68" t="s">
        <v>46</v>
      </c>
      <c r="E10" s="77">
        <v>0</v>
      </c>
      <c r="F10" s="77">
        <v>0</v>
      </c>
      <c r="G10" s="77">
        <v>0</v>
      </c>
      <c r="H10" s="77">
        <v>0</v>
      </c>
      <c r="I10" s="77">
        <v>0</v>
      </c>
      <c r="J10" s="77">
        <v>0</v>
      </c>
      <c r="K10" s="90">
        <f t="shared" si="0"/>
        <v>0</v>
      </c>
      <c r="L10" s="90">
        <f t="shared" si="1"/>
        <v>0</v>
      </c>
    </row>
    <row r="11" spans="3:14" ht="15.5" x14ac:dyDescent="0.35">
      <c r="C11" s="78">
        <v>5</v>
      </c>
      <c r="D11" s="68" t="s">
        <v>54</v>
      </c>
      <c r="E11" s="77">
        <v>13</v>
      </c>
      <c r="F11" s="77">
        <v>4855361</v>
      </c>
      <c r="G11" s="77">
        <v>2</v>
      </c>
      <c r="H11" s="77">
        <v>990000</v>
      </c>
      <c r="I11" s="77">
        <v>5</v>
      </c>
      <c r="J11" s="77">
        <v>2305000</v>
      </c>
      <c r="K11" s="90">
        <f t="shared" si="0"/>
        <v>20</v>
      </c>
      <c r="L11" s="90">
        <f t="shared" si="1"/>
        <v>8150361</v>
      </c>
    </row>
    <row r="12" spans="3:14" ht="15.5" x14ac:dyDescent="0.35">
      <c r="C12" s="78">
        <v>6</v>
      </c>
      <c r="D12" s="68" t="s">
        <v>58</v>
      </c>
      <c r="E12" s="77">
        <v>18</v>
      </c>
      <c r="F12" s="77">
        <v>13749530</v>
      </c>
      <c r="G12" s="77">
        <v>17</v>
      </c>
      <c r="H12" s="77">
        <v>8020973</v>
      </c>
      <c r="I12" s="77">
        <v>13</v>
      </c>
      <c r="J12" s="77">
        <v>6054760</v>
      </c>
      <c r="K12" s="90">
        <f t="shared" si="0"/>
        <v>48</v>
      </c>
      <c r="L12" s="90">
        <f t="shared" si="1"/>
        <v>27825263</v>
      </c>
      <c r="N12" t="s">
        <v>85</v>
      </c>
    </row>
    <row r="13" spans="3:14" ht="15.5" x14ac:dyDescent="0.35">
      <c r="C13" s="78">
        <v>7</v>
      </c>
      <c r="D13" s="68" t="s">
        <v>50</v>
      </c>
      <c r="E13" s="77">
        <v>6</v>
      </c>
      <c r="F13" s="77">
        <v>12040746</v>
      </c>
      <c r="G13" s="77">
        <v>18</v>
      </c>
      <c r="H13" s="77">
        <v>2284656</v>
      </c>
      <c r="I13" s="77">
        <v>19</v>
      </c>
      <c r="J13" s="77">
        <v>6987924</v>
      </c>
      <c r="K13" s="90">
        <f t="shared" si="0"/>
        <v>43</v>
      </c>
      <c r="L13" s="90">
        <f t="shared" si="1"/>
        <v>21313326</v>
      </c>
    </row>
    <row r="14" spans="3:14" ht="15.5" x14ac:dyDescent="0.35">
      <c r="C14" s="78">
        <v>8</v>
      </c>
      <c r="D14" s="68" t="s">
        <v>52</v>
      </c>
      <c r="E14" s="77">
        <v>0</v>
      </c>
      <c r="F14" s="77">
        <v>0</v>
      </c>
      <c r="G14" s="77">
        <v>4</v>
      </c>
      <c r="H14" s="77">
        <v>6800000</v>
      </c>
      <c r="I14" s="77">
        <v>7</v>
      </c>
      <c r="J14" s="77">
        <v>8976224</v>
      </c>
      <c r="K14" s="90">
        <f t="shared" si="0"/>
        <v>11</v>
      </c>
      <c r="L14" s="90">
        <f t="shared" si="1"/>
        <v>15776224</v>
      </c>
    </row>
    <row r="15" spans="3:14" ht="15.5" x14ac:dyDescent="0.35">
      <c r="C15" s="78">
        <v>9</v>
      </c>
      <c r="D15" s="68" t="s">
        <v>53</v>
      </c>
      <c r="E15" s="77">
        <v>0</v>
      </c>
      <c r="F15" s="77">
        <v>0</v>
      </c>
      <c r="G15" s="77">
        <v>2</v>
      </c>
      <c r="H15" s="77">
        <v>2063424</v>
      </c>
      <c r="I15" s="77">
        <v>0</v>
      </c>
      <c r="J15" s="77">
        <v>0</v>
      </c>
      <c r="K15" s="90">
        <f t="shared" si="0"/>
        <v>2</v>
      </c>
      <c r="L15" s="90">
        <f t="shared" si="1"/>
        <v>2063424</v>
      </c>
    </row>
    <row r="16" spans="3:14" ht="15.5" x14ac:dyDescent="0.35">
      <c r="C16" s="78">
        <v>10</v>
      </c>
      <c r="D16" s="68" t="s">
        <v>57</v>
      </c>
      <c r="E16" s="77">
        <v>0</v>
      </c>
      <c r="F16" s="77">
        <v>0</v>
      </c>
      <c r="G16" s="77">
        <v>0</v>
      </c>
      <c r="H16" s="77">
        <v>0</v>
      </c>
      <c r="I16" s="77">
        <v>1</v>
      </c>
      <c r="J16" s="77">
        <v>128620</v>
      </c>
      <c r="K16" s="90">
        <f t="shared" si="0"/>
        <v>1</v>
      </c>
      <c r="L16" s="90">
        <f t="shared" si="1"/>
        <v>128620</v>
      </c>
    </row>
    <row r="17" spans="3:12" ht="15.5" x14ac:dyDescent="0.35">
      <c r="C17" s="78">
        <v>11</v>
      </c>
      <c r="D17" s="68" t="s">
        <v>13</v>
      </c>
      <c r="E17" s="77">
        <v>191</v>
      </c>
      <c r="F17" s="77">
        <v>12277303</v>
      </c>
      <c r="G17" s="77">
        <v>520</v>
      </c>
      <c r="H17" s="77">
        <v>36404276</v>
      </c>
      <c r="I17" s="77">
        <v>176</v>
      </c>
      <c r="J17" s="77">
        <v>28271749</v>
      </c>
      <c r="K17" s="90">
        <f t="shared" si="0"/>
        <v>887</v>
      </c>
      <c r="L17" s="90">
        <f t="shared" si="1"/>
        <v>76953328</v>
      </c>
    </row>
    <row r="18" spans="3:12" ht="15.5" x14ac:dyDescent="0.35">
      <c r="C18" s="78">
        <v>12</v>
      </c>
      <c r="D18" s="68" t="s">
        <v>61</v>
      </c>
      <c r="E18" s="77">
        <v>13</v>
      </c>
      <c r="F18" s="77">
        <v>6128304</v>
      </c>
      <c r="G18" s="77">
        <v>16</v>
      </c>
      <c r="H18" s="77">
        <v>10003405</v>
      </c>
      <c r="I18" s="77">
        <v>5</v>
      </c>
      <c r="J18" s="77">
        <v>3325000</v>
      </c>
      <c r="K18" s="90">
        <f t="shared" si="0"/>
        <v>34</v>
      </c>
      <c r="L18" s="90">
        <f t="shared" si="1"/>
        <v>19456709</v>
      </c>
    </row>
    <row r="19" spans="3:12" ht="15.5" x14ac:dyDescent="0.35">
      <c r="C19" s="78">
        <v>13</v>
      </c>
      <c r="D19" s="68" t="s">
        <v>39</v>
      </c>
      <c r="E19" s="77">
        <v>0</v>
      </c>
      <c r="F19" s="77">
        <v>0</v>
      </c>
      <c r="G19" s="77">
        <v>2</v>
      </c>
      <c r="H19" s="77">
        <v>943080</v>
      </c>
      <c r="I19" s="77">
        <v>4</v>
      </c>
      <c r="J19" s="77">
        <v>1896234</v>
      </c>
      <c r="K19" s="90">
        <f t="shared" si="0"/>
        <v>6</v>
      </c>
      <c r="L19" s="90">
        <f t="shared" si="1"/>
        <v>2839314</v>
      </c>
    </row>
    <row r="20" spans="3:12" ht="15.5" x14ac:dyDescent="0.35">
      <c r="C20" s="78">
        <v>14</v>
      </c>
      <c r="D20" s="68" t="s">
        <v>47</v>
      </c>
      <c r="E20" s="77">
        <v>9</v>
      </c>
      <c r="F20" s="77">
        <v>3670992</v>
      </c>
      <c r="G20" s="77">
        <v>17</v>
      </c>
      <c r="H20" s="77">
        <v>3151282</v>
      </c>
      <c r="I20" s="77">
        <v>20</v>
      </c>
      <c r="J20" s="77">
        <v>3994557</v>
      </c>
      <c r="K20" s="90">
        <f t="shared" si="0"/>
        <v>46</v>
      </c>
      <c r="L20" s="90">
        <f t="shared" si="1"/>
        <v>10816831</v>
      </c>
    </row>
    <row r="21" spans="3:12" ht="15.5" x14ac:dyDescent="0.35">
      <c r="C21" s="78">
        <v>15</v>
      </c>
      <c r="D21" s="68" t="s">
        <v>60</v>
      </c>
      <c r="E21" s="77">
        <v>0</v>
      </c>
      <c r="F21" s="77">
        <v>0</v>
      </c>
      <c r="G21" s="77">
        <v>4</v>
      </c>
      <c r="H21" s="77">
        <v>2972892</v>
      </c>
      <c r="I21" s="77">
        <v>5</v>
      </c>
      <c r="J21" s="77">
        <v>6349825</v>
      </c>
      <c r="K21" s="90">
        <f t="shared" si="0"/>
        <v>9</v>
      </c>
      <c r="L21" s="90">
        <f t="shared" si="1"/>
        <v>9322717</v>
      </c>
    </row>
    <row r="22" spans="3:12" ht="15.5" x14ac:dyDescent="0.35">
      <c r="C22" s="78">
        <v>16</v>
      </c>
      <c r="D22" s="68" t="s">
        <v>41</v>
      </c>
      <c r="E22" s="77">
        <v>2</v>
      </c>
      <c r="F22" s="77">
        <v>3345572</v>
      </c>
      <c r="G22" s="77">
        <v>2</v>
      </c>
      <c r="H22" s="77">
        <v>808000</v>
      </c>
      <c r="I22" s="77">
        <v>0</v>
      </c>
      <c r="J22" s="77">
        <v>0</v>
      </c>
      <c r="K22" s="90">
        <f t="shared" si="0"/>
        <v>4</v>
      </c>
      <c r="L22" s="90">
        <f t="shared" si="1"/>
        <v>4153572</v>
      </c>
    </row>
    <row r="23" spans="3:12" ht="15.5" x14ac:dyDescent="0.35">
      <c r="C23" s="78">
        <v>17</v>
      </c>
      <c r="D23" s="68" t="s">
        <v>48</v>
      </c>
      <c r="E23" s="77">
        <v>0</v>
      </c>
      <c r="F23" s="77">
        <v>0</v>
      </c>
      <c r="G23" s="77">
        <v>0</v>
      </c>
      <c r="H23" s="77">
        <v>0</v>
      </c>
      <c r="I23" s="77">
        <v>0</v>
      </c>
      <c r="J23" s="77">
        <v>0</v>
      </c>
      <c r="K23" s="90">
        <f t="shared" si="0"/>
        <v>0</v>
      </c>
      <c r="L23" s="90">
        <f t="shared" si="1"/>
        <v>0</v>
      </c>
    </row>
    <row r="24" spans="3:12" ht="15.5" x14ac:dyDescent="0.35">
      <c r="C24" s="78">
        <v>18</v>
      </c>
      <c r="D24" s="68" t="s">
        <v>74</v>
      </c>
      <c r="E24" s="77">
        <v>0</v>
      </c>
      <c r="F24" s="77">
        <v>0</v>
      </c>
      <c r="G24" s="77">
        <v>4</v>
      </c>
      <c r="H24" s="77">
        <v>63142864</v>
      </c>
      <c r="I24" s="77">
        <v>1</v>
      </c>
      <c r="J24" s="77">
        <v>112544</v>
      </c>
      <c r="K24" s="90">
        <f t="shared" si="0"/>
        <v>5</v>
      </c>
      <c r="L24" s="90">
        <f t="shared" si="1"/>
        <v>63255408</v>
      </c>
    </row>
    <row r="25" spans="3:12" ht="15.5" x14ac:dyDescent="0.35">
      <c r="C25" s="78">
        <v>19</v>
      </c>
      <c r="D25" s="68" t="s">
        <v>73</v>
      </c>
      <c r="E25" s="77">
        <v>9267</v>
      </c>
      <c r="F25" s="77">
        <v>55155387</v>
      </c>
      <c r="G25" s="77">
        <v>7961</v>
      </c>
      <c r="H25" s="77">
        <v>48612716</v>
      </c>
      <c r="I25" s="77">
        <v>4658</v>
      </c>
      <c r="J25" s="77">
        <v>34756745</v>
      </c>
      <c r="K25" s="90">
        <f t="shared" si="0"/>
        <v>21886</v>
      </c>
      <c r="L25" s="90">
        <f t="shared" si="1"/>
        <v>138524848</v>
      </c>
    </row>
    <row r="26" spans="3:12" ht="15.5" x14ac:dyDescent="0.35">
      <c r="C26" s="78">
        <v>20</v>
      </c>
      <c r="D26" s="68" t="s">
        <v>14</v>
      </c>
      <c r="E26" s="77">
        <v>0</v>
      </c>
      <c r="F26" s="77">
        <v>0</v>
      </c>
      <c r="G26" s="77">
        <v>0</v>
      </c>
      <c r="H26" s="77">
        <v>0</v>
      </c>
      <c r="I26" s="77">
        <v>2</v>
      </c>
      <c r="J26" s="77">
        <v>900000</v>
      </c>
      <c r="K26" s="90">
        <f t="shared" si="0"/>
        <v>2</v>
      </c>
      <c r="L26" s="90">
        <f t="shared" si="1"/>
        <v>900000</v>
      </c>
    </row>
    <row r="27" spans="3:12" ht="15.5" x14ac:dyDescent="0.35">
      <c r="C27" s="78">
        <v>21</v>
      </c>
      <c r="D27" s="68" t="s">
        <v>59</v>
      </c>
      <c r="E27" s="77">
        <v>6</v>
      </c>
      <c r="F27" s="77">
        <v>2650078</v>
      </c>
      <c r="G27" s="77">
        <v>9</v>
      </c>
      <c r="H27" s="77">
        <v>2247530</v>
      </c>
      <c r="I27" s="77">
        <v>2</v>
      </c>
      <c r="J27" s="77">
        <v>4860000</v>
      </c>
      <c r="K27" s="90">
        <f t="shared" si="0"/>
        <v>17</v>
      </c>
      <c r="L27" s="90">
        <f t="shared" si="1"/>
        <v>9757608</v>
      </c>
    </row>
    <row r="28" spans="3:12" ht="15.5" x14ac:dyDescent="0.35">
      <c r="C28" s="78">
        <v>22</v>
      </c>
      <c r="D28" s="68" t="s">
        <v>38</v>
      </c>
      <c r="E28" s="77">
        <v>0</v>
      </c>
      <c r="F28" s="77">
        <v>0</v>
      </c>
      <c r="G28" s="77">
        <v>3426</v>
      </c>
      <c r="H28" s="77">
        <v>14450438</v>
      </c>
      <c r="I28" s="77">
        <v>443</v>
      </c>
      <c r="J28" s="77">
        <v>9692586</v>
      </c>
      <c r="K28" s="90">
        <f t="shared" si="0"/>
        <v>3869</v>
      </c>
      <c r="L28" s="90">
        <f t="shared" si="1"/>
        <v>24143024</v>
      </c>
    </row>
    <row r="29" spans="3:12" ht="15.5" x14ac:dyDescent="0.35">
      <c r="C29" s="78">
        <v>23</v>
      </c>
      <c r="D29" s="68" t="s">
        <v>42</v>
      </c>
      <c r="E29" s="77">
        <v>0</v>
      </c>
      <c r="F29" s="77">
        <v>0</v>
      </c>
      <c r="G29" s="77">
        <v>0</v>
      </c>
      <c r="H29" s="77">
        <v>0</v>
      </c>
      <c r="I29" s="77">
        <v>0</v>
      </c>
      <c r="J29" s="77">
        <v>0</v>
      </c>
      <c r="K29" s="90">
        <f t="shared" si="0"/>
        <v>0</v>
      </c>
      <c r="L29" s="90">
        <f t="shared" si="1"/>
        <v>0</v>
      </c>
    </row>
    <row r="30" spans="3:12" ht="15.5" x14ac:dyDescent="0.35">
      <c r="C30" s="78">
        <v>24</v>
      </c>
      <c r="D30" s="68" t="s">
        <v>69</v>
      </c>
      <c r="E30" s="77">
        <v>0</v>
      </c>
      <c r="F30" s="77">
        <v>0</v>
      </c>
      <c r="G30" s="77">
        <v>1</v>
      </c>
      <c r="H30" s="77">
        <v>270678</v>
      </c>
      <c r="I30" s="77">
        <v>6</v>
      </c>
      <c r="J30" s="77">
        <v>3328741</v>
      </c>
      <c r="K30" s="90">
        <f t="shared" si="0"/>
        <v>7</v>
      </c>
      <c r="L30" s="90">
        <f t="shared" si="1"/>
        <v>3599419</v>
      </c>
    </row>
    <row r="31" spans="3:12" ht="15.5" x14ac:dyDescent="0.35">
      <c r="C31" s="78">
        <v>25</v>
      </c>
      <c r="D31" s="68" t="s">
        <v>68</v>
      </c>
      <c r="E31" s="77">
        <v>0</v>
      </c>
      <c r="F31" s="77">
        <v>0</v>
      </c>
      <c r="G31" s="77">
        <v>17</v>
      </c>
      <c r="H31" s="77">
        <v>9327948</v>
      </c>
      <c r="I31" s="77">
        <v>0</v>
      </c>
      <c r="J31" s="77">
        <v>0</v>
      </c>
      <c r="K31" s="90">
        <f t="shared" si="0"/>
        <v>17</v>
      </c>
      <c r="L31" s="90">
        <f t="shared" si="1"/>
        <v>9327948</v>
      </c>
    </row>
    <row r="32" spans="3:12" ht="15.5" x14ac:dyDescent="0.35">
      <c r="C32" s="78">
        <v>26</v>
      </c>
      <c r="D32" s="68" t="s">
        <v>51</v>
      </c>
      <c r="E32" s="77">
        <v>2</v>
      </c>
      <c r="F32" s="77">
        <v>504050</v>
      </c>
      <c r="G32" s="77">
        <v>6</v>
      </c>
      <c r="H32" s="77">
        <v>2354864</v>
      </c>
      <c r="I32" s="77">
        <v>8</v>
      </c>
      <c r="J32" s="77">
        <v>4088900</v>
      </c>
      <c r="K32" s="90">
        <f t="shared" si="0"/>
        <v>16</v>
      </c>
      <c r="L32" s="90">
        <f t="shared" si="1"/>
        <v>6947814</v>
      </c>
    </row>
    <row r="33" spans="3:12" ht="15.5" x14ac:dyDescent="0.35">
      <c r="C33" s="78">
        <v>27</v>
      </c>
      <c r="D33" s="68" t="s">
        <v>56</v>
      </c>
      <c r="E33" s="77">
        <v>0</v>
      </c>
      <c r="F33" s="77">
        <v>0</v>
      </c>
      <c r="G33" s="77">
        <v>0</v>
      </c>
      <c r="H33" s="77">
        <v>0</v>
      </c>
      <c r="I33" s="77">
        <v>2</v>
      </c>
      <c r="J33" s="77">
        <v>268347</v>
      </c>
      <c r="K33" s="90">
        <f t="shared" si="0"/>
        <v>2</v>
      </c>
      <c r="L33" s="90">
        <f t="shared" si="1"/>
        <v>268347</v>
      </c>
    </row>
    <row r="34" spans="3:12" ht="15.5" x14ac:dyDescent="0.35">
      <c r="C34" s="78">
        <v>28</v>
      </c>
      <c r="D34" s="68" t="s">
        <v>64</v>
      </c>
      <c r="E34" s="77">
        <v>13</v>
      </c>
      <c r="F34" s="77">
        <v>8899358</v>
      </c>
      <c r="G34" s="77">
        <v>2</v>
      </c>
      <c r="H34" s="77">
        <v>3020000</v>
      </c>
      <c r="I34" s="77">
        <v>5</v>
      </c>
      <c r="J34" s="77">
        <v>829460</v>
      </c>
      <c r="K34" s="90">
        <f t="shared" si="0"/>
        <v>20</v>
      </c>
      <c r="L34" s="90">
        <f t="shared" si="1"/>
        <v>12748818</v>
      </c>
    </row>
    <row r="35" spans="3:12" ht="15.5" x14ac:dyDescent="0.35">
      <c r="C35" s="78">
        <v>29</v>
      </c>
      <c r="D35" s="68" t="s">
        <v>40</v>
      </c>
      <c r="E35" s="77">
        <v>0</v>
      </c>
      <c r="F35" s="77">
        <v>0</v>
      </c>
      <c r="G35" s="77">
        <v>226</v>
      </c>
      <c r="H35" s="77">
        <v>2180592.85</v>
      </c>
      <c r="I35" s="77">
        <v>0</v>
      </c>
      <c r="J35" s="77">
        <v>0</v>
      </c>
      <c r="K35" s="90">
        <f t="shared" si="0"/>
        <v>226</v>
      </c>
      <c r="L35" s="90">
        <f t="shared" si="1"/>
        <v>2180592.85</v>
      </c>
    </row>
    <row r="36" spans="3:12" ht="15.5" x14ac:dyDescent="0.35">
      <c r="C36" s="78">
        <v>30</v>
      </c>
      <c r="D36" s="68" t="s">
        <v>55</v>
      </c>
      <c r="E36" s="77">
        <v>58</v>
      </c>
      <c r="F36" s="77">
        <v>8504716.4399999995</v>
      </c>
      <c r="G36" s="77">
        <v>31</v>
      </c>
      <c r="H36" s="77">
        <v>8009299</v>
      </c>
      <c r="I36" s="77">
        <v>33</v>
      </c>
      <c r="J36" s="77">
        <v>28178985</v>
      </c>
      <c r="K36" s="90">
        <f t="shared" si="0"/>
        <v>122</v>
      </c>
      <c r="L36" s="90">
        <f t="shared" si="1"/>
        <v>44693000.439999998</v>
      </c>
    </row>
    <row r="37" spans="3:12" ht="15.5" x14ac:dyDescent="0.35">
      <c r="C37" s="78">
        <v>31</v>
      </c>
      <c r="D37" s="68" t="s">
        <v>15</v>
      </c>
      <c r="E37" s="77">
        <v>0</v>
      </c>
      <c r="F37" s="77">
        <v>0</v>
      </c>
      <c r="G37" s="77">
        <v>2</v>
      </c>
      <c r="H37" s="77">
        <v>1480000</v>
      </c>
      <c r="I37" s="77">
        <v>1</v>
      </c>
      <c r="J37" s="77">
        <v>680000</v>
      </c>
      <c r="K37" s="90">
        <f t="shared" si="0"/>
        <v>3</v>
      </c>
      <c r="L37" s="90">
        <f t="shared" si="1"/>
        <v>2160000</v>
      </c>
    </row>
    <row r="38" spans="3:12" ht="15.5" x14ac:dyDescent="0.35">
      <c r="C38" s="78">
        <v>32</v>
      </c>
      <c r="D38" s="68" t="s">
        <v>62</v>
      </c>
      <c r="E38" s="77">
        <v>2</v>
      </c>
      <c r="F38" s="77">
        <v>237049</v>
      </c>
      <c r="G38" s="77">
        <v>1</v>
      </c>
      <c r="H38" s="77">
        <v>609690</v>
      </c>
      <c r="I38" s="77">
        <v>0</v>
      </c>
      <c r="J38" s="77">
        <v>0</v>
      </c>
      <c r="K38" s="90">
        <f t="shared" si="0"/>
        <v>3</v>
      </c>
      <c r="L38" s="90">
        <f t="shared" si="1"/>
        <v>846739</v>
      </c>
    </row>
    <row r="39" spans="3:12" ht="15.5" x14ac:dyDescent="0.35">
      <c r="C39" s="78">
        <v>33</v>
      </c>
      <c r="D39" s="68" t="s">
        <v>44</v>
      </c>
      <c r="E39" s="77">
        <v>5</v>
      </c>
      <c r="F39" s="77">
        <v>1750000</v>
      </c>
      <c r="G39" s="77">
        <v>0</v>
      </c>
      <c r="H39" s="77">
        <v>0</v>
      </c>
      <c r="I39" s="77">
        <v>3</v>
      </c>
      <c r="J39" s="77">
        <v>1360000</v>
      </c>
      <c r="K39" s="90">
        <f t="shared" si="0"/>
        <v>8</v>
      </c>
      <c r="L39" s="90">
        <f t="shared" si="1"/>
        <v>3110000</v>
      </c>
    </row>
    <row r="40" spans="3:12" ht="15.5" x14ac:dyDescent="0.35">
      <c r="C40" s="78">
        <v>34</v>
      </c>
      <c r="D40" s="68" t="s">
        <v>16</v>
      </c>
      <c r="E40" s="77">
        <v>0</v>
      </c>
      <c r="F40" s="77">
        <v>0</v>
      </c>
      <c r="G40" s="77">
        <v>11</v>
      </c>
      <c r="H40" s="77">
        <v>2928758</v>
      </c>
      <c r="I40" s="77">
        <v>11</v>
      </c>
      <c r="J40" s="77">
        <v>5401869</v>
      </c>
      <c r="K40" s="90">
        <f t="shared" si="0"/>
        <v>22</v>
      </c>
      <c r="L40" s="90">
        <f t="shared" si="1"/>
        <v>8330627</v>
      </c>
    </row>
    <row r="41" spans="3:12" ht="15.5" x14ac:dyDescent="0.35">
      <c r="C41" s="78">
        <v>35</v>
      </c>
      <c r="D41" s="68" t="s">
        <v>63</v>
      </c>
      <c r="E41" s="77">
        <v>0</v>
      </c>
      <c r="F41" s="77">
        <v>0</v>
      </c>
      <c r="G41" s="77">
        <v>0</v>
      </c>
      <c r="H41" s="77">
        <v>0</v>
      </c>
      <c r="I41" s="77">
        <v>0</v>
      </c>
      <c r="J41" s="77">
        <v>0</v>
      </c>
      <c r="K41" s="90">
        <f t="shared" si="0"/>
        <v>0</v>
      </c>
      <c r="L41" s="90">
        <f t="shared" si="1"/>
        <v>0</v>
      </c>
    </row>
    <row r="42" spans="3:12" ht="15.5" x14ac:dyDescent="0.35">
      <c r="C42" s="78">
        <v>36</v>
      </c>
      <c r="D42" s="68" t="s">
        <v>43</v>
      </c>
      <c r="E42" s="77">
        <v>11</v>
      </c>
      <c r="F42" s="77">
        <v>4848364</v>
      </c>
      <c r="G42" s="77">
        <v>19</v>
      </c>
      <c r="H42" s="77">
        <v>8149650</v>
      </c>
      <c r="I42" s="77">
        <v>11</v>
      </c>
      <c r="J42" s="77">
        <v>4746804</v>
      </c>
      <c r="K42" s="90">
        <f t="shared" si="0"/>
        <v>41</v>
      </c>
      <c r="L42" s="90">
        <f t="shared" si="1"/>
        <v>17744818</v>
      </c>
    </row>
    <row r="43" spans="3:12" ht="15.5" x14ac:dyDescent="0.35">
      <c r="C43" s="78">
        <v>37</v>
      </c>
      <c r="D43" s="68" t="s">
        <v>65</v>
      </c>
      <c r="E43" s="77">
        <v>3</v>
      </c>
      <c r="F43" s="77">
        <v>1252800</v>
      </c>
      <c r="G43" s="77">
        <v>0</v>
      </c>
      <c r="H43" s="77">
        <v>0</v>
      </c>
      <c r="I43" s="77">
        <v>0</v>
      </c>
      <c r="J43" s="77">
        <v>0</v>
      </c>
      <c r="K43" s="90">
        <f t="shared" si="0"/>
        <v>3</v>
      </c>
      <c r="L43" s="90">
        <f t="shared" si="1"/>
        <v>1252800</v>
      </c>
    </row>
    <row r="44" spans="3:12" s="75" customFormat="1" ht="16" thickBot="1" x14ac:dyDescent="0.4">
      <c r="C44" s="79"/>
      <c r="D44" s="80" t="s">
        <v>89</v>
      </c>
      <c r="E44" s="81">
        <f>SUM(E7:E43)</f>
        <v>9619</v>
      </c>
      <c r="F44" s="81">
        <f t="shared" ref="F44:L44" si="2">SUM(F7:F43)</f>
        <v>139869610.44</v>
      </c>
      <c r="G44" s="81">
        <f t="shared" si="2"/>
        <v>12338</v>
      </c>
      <c r="H44" s="81">
        <f t="shared" si="2"/>
        <v>244766197.84999999</v>
      </c>
      <c r="I44" s="81">
        <f t="shared" si="2"/>
        <v>5445</v>
      </c>
      <c r="J44" s="81">
        <f t="shared" si="2"/>
        <v>194527498</v>
      </c>
      <c r="K44" s="81">
        <f t="shared" si="2"/>
        <v>27402</v>
      </c>
      <c r="L44" s="81">
        <f t="shared" si="2"/>
        <v>579163306.28999996</v>
      </c>
    </row>
    <row r="52" spans="10:10" x14ac:dyDescent="0.35">
      <c r="J52" t="s">
        <v>85</v>
      </c>
    </row>
  </sheetData>
  <sheetProtection algorithmName="SHA-512" hashValue="qYNCqONm6A5094++obAIYZYWswjr1vnlkJNFQWsK5gNYq9aXbvQTytimt0Bc7r42njTsezy2QKGElMzDacj0UA==" saltValue="jdCKN9l+5an80/YPfCZS6w==" spinCount="100000" sheet="1" objects="1" scenarios="1"/>
  <mergeCells count="7">
    <mergeCell ref="C3:L3"/>
    <mergeCell ref="K4:L4"/>
    <mergeCell ref="D4:D6"/>
    <mergeCell ref="C4:C6"/>
    <mergeCell ref="E4:F4"/>
    <mergeCell ref="G4:H4"/>
    <mergeCell ref="I4:J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ABAD2-D576-4E93-B81F-ADB7FB8420A0}">
  <dimension ref="C2:Q30"/>
  <sheetViews>
    <sheetView zoomScale="68" workbookViewId="0">
      <selection activeCell="C3" sqref="C3:L3"/>
    </sheetView>
  </sheetViews>
  <sheetFormatPr defaultRowHeight="14.5" x14ac:dyDescent="0.35"/>
  <cols>
    <col min="3" max="3" width="8.90625" bestFit="1" customWidth="1"/>
    <col min="4" max="4" width="44.7265625" bestFit="1" customWidth="1"/>
    <col min="5" max="5" width="9.81640625" bestFit="1" customWidth="1"/>
    <col min="6" max="6" width="15.7265625" bestFit="1" customWidth="1"/>
    <col min="7" max="7" width="9.81640625" bestFit="1" customWidth="1"/>
    <col min="8" max="8" width="15.6328125" bestFit="1" customWidth="1"/>
    <col min="9" max="9" width="9.81640625" bestFit="1" customWidth="1"/>
    <col min="10" max="10" width="15.6328125" bestFit="1" customWidth="1"/>
    <col min="11" max="11" width="9.81640625" customWidth="1"/>
    <col min="12" max="12" width="17.1796875" bestFit="1" customWidth="1"/>
    <col min="13" max="13" width="9.81640625" bestFit="1" customWidth="1"/>
    <col min="14" max="14" width="17.1796875" bestFit="1" customWidth="1"/>
  </cols>
  <sheetData>
    <row r="2" spans="3:17" ht="15" thickBot="1" x14ac:dyDescent="0.4"/>
    <row r="3" spans="3:17" ht="16" thickBot="1" x14ac:dyDescent="0.4">
      <c r="C3" s="142" t="s">
        <v>98</v>
      </c>
      <c r="D3" s="143"/>
      <c r="E3" s="143"/>
      <c r="F3" s="143"/>
      <c r="G3" s="143"/>
      <c r="H3" s="143"/>
      <c r="I3" s="143"/>
      <c r="J3" s="143"/>
      <c r="K3" s="143"/>
      <c r="L3" s="144"/>
      <c r="M3" s="110"/>
      <c r="N3" s="110"/>
    </row>
    <row r="4" spans="3:17" ht="15.5" x14ac:dyDescent="0.35">
      <c r="C4" s="167" t="s">
        <v>90</v>
      </c>
      <c r="D4" s="163" t="s">
        <v>8</v>
      </c>
      <c r="E4" s="161" t="s">
        <v>103</v>
      </c>
      <c r="F4" s="161"/>
      <c r="G4" s="161" t="s">
        <v>104</v>
      </c>
      <c r="H4" s="161"/>
      <c r="I4" s="161" t="s">
        <v>105</v>
      </c>
      <c r="J4" s="161"/>
      <c r="K4" s="161" t="s">
        <v>99</v>
      </c>
      <c r="L4" s="166"/>
    </row>
    <row r="5" spans="3:17" ht="15.5" x14ac:dyDescent="0.35">
      <c r="C5" s="168"/>
      <c r="D5" s="164"/>
      <c r="E5" s="97" t="s">
        <v>86</v>
      </c>
      <c r="F5" s="97" t="s">
        <v>87</v>
      </c>
      <c r="G5" s="97" t="s">
        <v>86</v>
      </c>
      <c r="H5" s="97" t="s">
        <v>87</v>
      </c>
      <c r="I5" s="97" t="s">
        <v>86</v>
      </c>
      <c r="J5" s="97" t="s">
        <v>87</v>
      </c>
      <c r="K5" s="97" t="s">
        <v>86</v>
      </c>
      <c r="L5" s="129" t="s">
        <v>87</v>
      </c>
      <c r="Q5" t="s">
        <v>85</v>
      </c>
    </row>
    <row r="6" spans="3:17" ht="16" thickBot="1" x14ac:dyDescent="0.4">
      <c r="C6" s="169"/>
      <c r="D6" s="165"/>
      <c r="E6" s="93"/>
      <c r="F6" s="93" t="s">
        <v>91</v>
      </c>
      <c r="G6" s="93"/>
      <c r="H6" s="93" t="s">
        <v>91</v>
      </c>
      <c r="I6" s="93"/>
      <c r="J6" s="93" t="s">
        <v>91</v>
      </c>
      <c r="K6" s="93"/>
      <c r="L6" s="130" t="s">
        <v>91</v>
      </c>
    </row>
    <row r="7" spans="3:17" ht="15.5" x14ac:dyDescent="0.35">
      <c r="C7" s="91">
        <v>1</v>
      </c>
      <c r="D7" s="92" t="s">
        <v>78</v>
      </c>
      <c r="E7" s="89">
        <v>6</v>
      </c>
      <c r="F7" s="89">
        <v>534210</v>
      </c>
      <c r="G7" s="89">
        <v>2</v>
      </c>
      <c r="H7" s="89">
        <v>100000</v>
      </c>
      <c r="I7" s="89">
        <v>1</v>
      </c>
      <c r="J7" s="89">
        <v>150000</v>
      </c>
      <c r="K7" s="89">
        <f t="shared" ref="K7:K29" si="0">I7+G7+E7</f>
        <v>9</v>
      </c>
      <c r="L7" s="89">
        <f t="shared" ref="L7:L29" si="1">J7+H7+F7</f>
        <v>784210</v>
      </c>
    </row>
    <row r="8" spans="3:17" ht="15.5" x14ac:dyDescent="0.35">
      <c r="C8" s="86">
        <v>2</v>
      </c>
      <c r="D8" s="84" t="s">
        <v>76</v>
      </c>
      <c r="E8" s="77">
        <v>0</v>
      </c>
      <c r="F8" s="77">
        <v>0</v>
      </c>
      <c r="G8" s="77">
        <v>0</v>
      </c>
      <c r="H8" s="77">
        <v>0</v>
      </c>
      <c r="I8" s="77">
        <v>0</v>
      </c>
      <c r="J8" s="77">
        <v>0</v>
      </c>
      <c r="K8" s="77">
        <f t="shared" si="0"/>
        <v>0</v>
      </c>
      <c r="L8" s="77">
        <f t="shared" si="1"/>
        <v>0</v>
      </c>
      <c r="N8" t="s">
        <v>85</v>
      </c>
    </row>
    <row r="9" spans="3:17" ht="15.5" x14ac:dyDescent="0.35">
      <c r="C9" s="86">
        <v>3</v>
      </c>
      <c r="D9" s="84" t="s">
        <v>77</v>
      </c>
      <c r="E9" s="77">
        <v>1</v>
      </c>
      <c r="F9" s="77">
        <v>12000000</v>
      </c>
      <c r="G9" s="77">
        <v>0</v>
      </c>
      <c r="H9" s="77">
        <v>0</v>
      </c>
      <c r="I9" s="77">
        <v>7</v>
      </c>
      <c r="J9" s="77">
        <v>4365158.08</v>
      </c>
      <c r="K9" s="77">
        <f t="shared" si="0"/>
        <v>8</v>
      </c>
      <c r="L9" s="77">
        <f t="shared" si="1"/>
        <v>16365158.08</v>
      </c>
    </row>
    <row r="10" spans="3:17" ht="15.5" x14ac:dyDescent="0.35">
      <c r="C10" s="86">
        <v>4</v>
      </c>
      <c r="D10" s="84" t="s">
        <v>17</v>
      </c>
      <c r="E10" s="77">
        <v>0</v>
      </c>
      <c r="F10" s="77">
        <v>0</v>
      </c>
      <c r="G10" s="77">
        <v>3</v>
      </c>
      <c r="H10" s="77">
        <v>120000</v>
      </c>
      <c r="I10" s="77">
        <v>0</v>
      </c>
      <c r="J10" s="77">
        <v>0</v>
      </c>
      <c r="K10" s="77">
        <f t="shared" si="0"/>
        <v>3</v>
      </c>
      <c r="L10" s="77">
        <f t="shared" si="1"/>
        <v>120000</v>
      </c>
    </row>
    <row r="11" spans="3:17" ht="15.5" x14ac:dyDescent="0.35">
      <c r="C11" s="86">
        <v>5</v>
      </c>
      <c r="D11" s="84" t="s">
        <v>18</v>
      </c>
      <c r="E11" s="77">
        <v>83</v>
      </c>
      <c r="F11" s="77">
        <v>12034761</v>
      </c>
      <c r="G11" s="77">
        <v>90</v>
      </c>
      <c r="H11" s="77">
        <v>19321804</v>
      </c>
      <c r="I11" s="77">
        <v>0</v>
      </c>
      <c r="J11" s="77">
        <v>0</v>
      </c>
      <c r="K11" s="77">
        <f t="shared" si="0"/>
        <v>173</v>
      </c>
      <c r="L11" s="77">
        <f t="shared" si="1"/>
        <v>31356565</v>
      </c>
    </row>
    <row r="12" spans="3:17" ht="15.5" x14ac:dyDescent="0.35">
      <c r="C12" s="86">
        <v>6</v>
      </c>
      <c r="D12" s="84" t="s">
        <v>19</v>
      </c>
      <c r="E12" s="77">
        <v>0</v>
      </c>
      <c r="F12" s="77">
        <v>0</v>
      </c>
      <c r="G12" s="77">
        <v>60</v>
      </c>
      <c r="H12" s="77">
        <v>3700000</v>
      </c>
      <c r="I12" s="77">
        <v>0</v>
      </c>
      <c r="J12" s="77">
        <v>0</v>
      </c>
      <c r="K12" s="77">
        <f t="shared" si="0"/>
        <v>60</v>
      </c>
      <c r="L12" s="77">
        <f t="shared" si="1"/>
        <v>3700000</v>
      </c>
    </row>
    <row r="13" spans="3:17" ht="15.5" x14ac:dyDescent="0.35">
      <c r="C13" s="86">
        <v>7</v>
      </c>
      <c r="D13" s="84" t="s">
        <v>20</v>
      </c>
      <c r="E13" s="77">
        <v>0</v>
      </c>
      <c r="F13" s="77">
        <v>0</v>
      </c>
      <c r="G13" s="77">
        <v>0</v>
      </c>
      <c r="H13" s="77">
        <v>0</v>
      </c>
      <c r="I13" s="77">
        <v>0</v>
      </c>
      <c r="J13" s="77">
        <v>0</v>
      </c>
      <c r="K13" s="77">
        <f t="shared" si="0"/>
        <v>0</v>
      </c>
      <c r="L13" s="77">
        <f t="shared" si="1"/>
        <v>0</v>
      </c>
      <c r="P13" t="s">
        <v>85</v>
      </c>
    </row>
    <row r="14" spans="3:17" ht="15.5" x14ac:dyDescent="0.35">
      <c r="C14" s="86">
        <v>8</v>
      </c>
      <c r="D14" s="84" t="s">
        <v>21</v>
      </c>
      <c r="E14" s="77">
        <v>0</v>
      </c>
      <c r="F14" s="77">
        <v>0</v>
      </c>
      <c r="G14" s="77">
        <v>0</v>
      </c>
      <c r="H14" s="77">
        <v>0</v>
      </c>
      <c r="I14" s="77">
        <v>0</v>
      </c>
      <c r="J14" s="77">
        <v>0</v>
      </c>
      <c r="K14" s="77">
        <f t="shared" si="0"/>
        <v>0</v>
      </c>
      <c r="L14" s="77">
        <f t="shared" si="1"/>
        <v>0</v>
      </c>
    </row>
    <row r="15" spans="3:17" ht="15.5" x14ac:dyDescent="0.35">
      <c r="C15" s="86">
        <v>9</v>
      </c>
      <c r="D15" s="84" t="s">
        <v>22</v>
      </c>
      <c r="E15" s="77">
        <v>0</v>
      </c>
      <c r="F15" s="77">
        <v>0</v>
      </c>
      <c r="G15" s="77">
        <v>0</v>
      </c>
      <c r="H15" s="77">
        <v>0</v>
      </c>
      <c r="I15" s="77">
        <v>0</v>
      </c>
      <c r="J15" s="77">
        <v>0</v>
      </c>
      <c r="K15" s="77">
        <f t="shared" si="0"/>
        <v>0</v>
      </c>
      <c r="L15" s="77">
        <f t="shared" si="1"/>
        <v>0</v>
      </c>
    </row>
    <row r="16" spans="3:17" ht="15.5" x14ac:dyDescent="0.35">
      <c r="C16" s="86">
        <v>10</v>
      </c>
      <c r="D16" s="84" t="s">
        <v>23</v>
      </c>
      <c r="E16" s="77">
        <v>0</v>
      </c>
      <c r="F16" s="77">
        <v>0</v>
      </c>
      <c r="G16" s="77">
        <v>0</v>
      </c>
      <c r="H16" s="77">
        <v>0</v>
      </c>
      <c r="I16" s="77">
        <v>0</v>
      </c>
      <c r="J16" s="77">
        <v>0</v>
      </c>
      <c r="K16" s="77">
        <f t="shared" si="0"/>
        <v>0</v>
      </c>
      <c r="L16" s="77">
        <f t="shared" si="1"/>
        <v>0</v>
      </c>
    </row>
    <row r="17" spans="3:12" ht="15.5" x14ac:dyDescent="0.35">
      <c r="C17" s="86">
        <v>11</v>
      </c>
      <c r="D17" s="84" t="s">
        <v>14</v>
      </c>
      <c r="E17" s="77">
        <v>0</v>
      </c>
      <c r="F17" s="77">
        <v>0</v>
      </c>
      <c r="G17" s="77">
        <v>0</v>
      </c>
      <c r="H17" s="77">
        <v>0</v>
      </c>
      <c r="I17" s="77">
        <v>1</v>
      </c>
      <c r="J17" s="77">
        <v>1675655</v>
      </c>
      <c r="K17" s="77">
        <f t="shared" si="0"/>
        <v>1</v>
      </c>
      <c r="L17" s="77">
        <f t="shared" si="1"/>
        <v>1675655</v>
      </c>
    </row>
    <row r="18" spans="3:12" ht="15.5" x14ac:dyDescent="0.35">
      <c r="C18" s="86">
        <v>12</v>
      </c>
      <c r="D18" s="84" t="s">
        <v>24</v>
      </c>
      <c r="E18" s="77">
        <v>0</v>
      </c>
      <c r="F18" s="77">
        <v>0</v>
      </c>
      <c r="G18" s="77">
        <v>0</v>
      </c>
      <c r="H18" s="77">
        <v>0</v>
      </c>
      <c r="I18" s="77">
        <v>0</v>
      </c>
      <c r="J18" s="77">
        <v>0</v>
      </c>
      <c r="K18" s="77">
        <f t="shared" si="0"/>
        <v>0</v>
      </c>
      <c r="L18" s="77">
        <f t="shared" si="1"/>
        <v>0</v>
      </c>
    </row>
    <row r="19" spans="3:12" ht="15.5" x14ac:dyDescent="0.35">
      <c r="C19" s="86">
        <v>13</v>
      </c>
      <c r="D19" s="84" t="s">
        <v>75</v>
      </c>
      <c r="E19" s="77">
        <v>28</v>
      </c>
      <c r="F19" s="77">
        <v>3250746</v>
      </c>
      <c r="G19" s="77">
        <v>0</v>
      </c>
      <c r="H19" s="77">
        <v>0</v>
      </c>
      <c r="I19" s="77">
        <v>0</v>
      </c>
      <c r="J19" s="77">
        <v>0</v>
      </c>
      <c r="K19" s="77">
        <f t="shared" si="0"/>
        <v>28</v>
      </c>
      <c r="L19" s="77">
        <f t="shared" si="1"/>
        <v>3250746</v>
      </c>
    </row>
    <row r="20" spans="3:12" ht="15.5" x14ac:dyDescent="0.35">
      <c r="C20" s="86">
        <v>14</v>
      </c>
      <c r="D20" s="84" t="s">
        <v>25</v>
      </c>
      <c r="E20" s="77">
        <v>7</v>
      </c>
      <c r="F20" s="77">
        <v>331193.36</v>
      </c>
      <c r="G20" s="77">
        <v>3</v>
      </c>
      <c r="H20" s="77">
        <v>311679</v>
      </c>
      <c r="I20" s="77">
        <v>6</v>
      </c>
      <c r="J20" s="77">
        <v>1288721</v>
      </c>
      <c r="K20" s="77">
        <f t="shared" si="0"/>
        <v>16</v>
      </c>
      <c r="L20" s="77">
        <f t="shared" si="1"/>
        <v>1931593.3599999999</v>
      </c>
    </row>
    <row r="21" spans="3:12" ht="15.5" x14ac:dyDescent="0.35">
      <c r="C21" s="86">
        <v>15</v>
      </c>
      <c r="D21" s="84" t="s">
        <v>26</v>
      </c>
      <c r="E21" s="77">
        <v>3</v>
      </c>
      <c r="F21" s="77">
        <v>272000</v>
      </c>
      <c r="G21" s="77">
        <v>1</v>
      </c>
      <c r="H21" s="77">
        <v>237643</v>
      </c>
      <c r="I21" s="77">
        <v>1</v>
      </c>
      <c r="J21" s="77">
        <v>88000</v>
      </c>
      <c r="K21" s="77">
        <f t="shared" si="0"/>
        <v>5</v>
      </c>
      <c r="L21" s="77">
        <f t="shared" si="1"/>
        <v>597643</v>
      </c>
    </row>
    <row r="22" spans="3:12" ht="15.5" x14ac:dyDescent="0.35">
      <c r="C22" s="86">
        <v>16</v>
      </c>
      <c r="D22" s="84" t="s">
        <v>27</v>
      </c>
      <c r="E22" s="77">
        <v>0</v>
      </c>
      <c r="F22" s="77">
        <v>0</v>
      </c>
      <c r="G22" s="77">
        <v>10</v>
      </c>
      <c r="H22" s="77">
        <v>200000</v>
      </c>
      <c r="I22" s="77">
        <v>18</v>
      </c>
      <c r="J22" s="77">
        <v>5688171</v>
      </c>
      <c r="K22" s="77">
        <f t="shared" si="0"/>
        <v>28</v>
      </c>
      <c r="L22" s="77">
        <f t="shared" si="1"/>
        <v>5888171</v>
      </c>
    </row>
    <row r="23" spans="3:12" ht="15.5" x14ac:dyDescent="0.35">
      <c r="C23" s="86">
        <v>17</v>
      </c>
      <c r="D23" s="84" t="s">
        <v>28</v>
      </c>
      <c r="E23" s="77">
        <v>0</v>
      </c>
      <c r="F23" s="77">
        <v>0</v>
      </c>
      <c r="G23" s="77">
        <v>0</v>
      </c>
      <c r="H23" s="77">
        <v>0</v>
      </c>
      <c r="I23" s="77">
        <v>0</v>
      </c>
      <c r="J23" s="77">
        <v>0</v>
      </c>
      <c r="K23" s="77">
        <f t="shared" si="0"/>
        <v>0</v>
      </c>
      <c r="L23" s="77">
        <f t="shared" si="1"/>
        <v>0</v>
      </c>
    </row>
    <row r="24" spans="3:12" ht="15.5" x14ac:dyDescent="0.35">
      <c r="C24" s="86">
        <v>18</v>
      </c>
      <c r="D24" s="84" t="s">
        <v>29</v>
      </c>
      <c r="E24" s="77">
        <v>6</v>
      </c>
      <c r="F24" s="77">
        <v>141200</v>
      </c>
      <c r="G24" s="77">
        <v>2</v>
      </c>
      <c r="H24" s="77">
        <v>33000</v>
      </c>
      <c r="I24" s="77">
        <v>0</v>
      </c>
      <c r="J24" s="77">
        <v>0</v>
      </c>
      <c r="K24" s="77">
        <f t="shared" si="0"/>
        <v>8</v>
      </c>
      <c r="L24" s="77">
        <f t="shared" si="1"/>
        <v>174200</v>
      </c>
    </row>
    <row r="25" spans="3:12" ht="15.5" x14ac:dyDescent="0.35">
      <c r="C25" s="86">
        <v>19</v>
      </c>
      <c r="D25" s="84" t="s">
        <v>30</v>
      </c>
      <c r="E25" s="77">
        <v>4</v>
      </c>
      <c r="F25" s="77">
        <v>449910</v>
      </c>
      <c r="G25" s="77">
        <v>0</v>
      </c>
      <c r="H25" s="77">
        <v>0</v>
      </c>
      <c r="I25" s="77">
        <v>3</v>
      </c>
      <c r="J25" s="77">
        <v>550000</v>
      </c>
      <c r="K25" s="77">
        <f t="shared" si="0"/>
        <v>7</v>
      </c>
      <c r="L25" s="77">
        <f t="shared" si="1"/>
        <v>999910</v>
      </c>
    </row>
    <row r="26" spans="3:12" ht="15.5" x14ac:dyDescent="0.35">
      <c r="C26" s="86">
        <v>20</v>
      </c>
      <c r="D26" s="84" t="s">
        <v>31</v>
      </c>
      <c r="E26" s="77">
        <v>10</v>
      </c>
      <c r="F26" s="77">
        <v>26009728</v>
      </c>
      <c r="G26" s="77">
        <v>10</v>
      </c>
      <c r="H26" s="77">
        <v>2478346.83</v>
      </c>
      <c r="I26" s="77">
        <v>13</v>
      </c>
      <c r="J26" s="77">
        <v>10738160.689999999</v>
      </c>
      <c r="K26" s="77">
        <f t="shared" si="0"/>
        <v>33</v>
      </c>
      <c r="L26" s="77">
        <f t="shared" si="1"/>
        <v>39226235.519999996</v>
      </c>
    </row>
    <row r="27" spans="3:12" ht="15.5" x14ac:dyDescent="0.35">
      <c r="C27" s="86">
        <v>21</v>
      </c>
      <c r="D27" s="84" t="s">
        <v>32</v>
      </c>
      <c r="E27" s="77">
        <v>0</v>
      </c>
      <c r="F27" s="77">
        <v>0</v>
      </c>
      <c r="G27" s="77">
        <v>0</v>
      </c>
      <c r="H27" s="77">
        <v>0</v>
      </c>
      <c r="I27" s="77">
        <v>2</v>
      </c>
      <c r="J27" s="77">
        <v>3535600</v>
      </c>
      <c r="K27" s="77">
        <f t="shared" si="0"/>
        <v>2</v>
      </c>
      <c r="L27" s="77">
        <f t="shared" si="1"/>
        <v>3535600</v>
      </c>
    </row>
    <row r="28" spans="3:12" ht="15.5" x14ac:dyDescent="0.35">
      <c r="C28" s="86">
        <v>22</v>
      </c>
      <c r="D28" s="84" t="s">
        <v>16</v>
      </c>
      <c r="E28" s="77">
        <v>0</v>
      </c>
      <c r="F28" s="77">
        <v>0</v>
      </c>
      <c r="G28" s="77">
        <v>5</v>
      </c>
      <c r="H28" s="77">
        <v>11557044</v>
      </c>
      <c r="I28" s="77">
        <v>0</v>
      </c>
      <c r="J28" s="77">
        <v>0</v>
      </c>
      <c r="K28" s="77">
        <f t="shared" si="0"/>
        <v>5</v>
      </c>
      <c r="L28" s="77">
        <f t="shared" si="1"/>
        <v>11557044</v>
      </c>
    </row>
    <row r="29" spans="3:12" ht="15.5" x14ac:dyDescent="0.35">
      <c r="C29" s="86">
        <v>23</v>
      </c>
      <c r="D29" s="84" t="s">
        <v>33</v>
      </c>
      <c r="E29" s="77">
        <v>0</v>
      </c>
      <c r="F29" s="77">
        <v>0</v>
      </c>
      <c r="G29" s="77">
        <v>0</v>
      </c>
      <c r="H29" s="77">
        <v>0</v>
      </c>
      <c r="I29" s="77">
        <v>1</v>
      </c>
      <c r="J29" s="77">
        <v>15000000</v>
      </c>
      <c r="K29" s="77">
        <f t="shared" si="0"/>
        <v>1</v>
      </c>
      <c r="L29" s="77">
        <f t="shared" si="1"/>
        <v>15000000</v>
      </c>
    </row>
    <row r="30" spans="3:12" ht="16" thickBot="1" x14ac:dyDescent="0.4">
      <c r="C30" s="85"/>
      <c r="D30" s="83" t="s">
        <v>88</v>
      </c>
      <c r="E30" s="81">
        <f>SUM(E7:E29)</f>
        <v>148</v>
      </c>
      <c r="F30" s="81">
        <f>SUM(F7:F29)</f>
        <v>55023748.359999999</v>
      </c>
      <c r="G30" s="81">
        <f t="shared" ref="G30:L30" si="2">SUM(G7:G29)</f>
        <v>186</v>
      </c>
      <c r="H30" s="81">
        <f t="shared" si="2"/>
        <v>38059516.829999998</v>
      </c>
      <c r="I30" s="81">
        <f t="shared" si="2"/>
        <v>53</v>
      </c>
      <c r="J30" s="81">
        <f t="shared" si="2"/>
        <v>43079465.769999996</v>
      </c>
      <c r="K30" s="81">
        <f t="shared" si="2"/>
        <v>387</v>
      </c>
      <c r="L30" s="81">
        <f t="shared" si="2"/>
        <v>136162730.95999998</v>
      </c>
    </row>
  </sheetData>
  <sheetProtection algorithmName="SHA-512" hashValue="IjYN/gvGPDAugBwCXmMBXzoVJhFF+RQBBUx6V+cHJ7jVLjXvyFJcLS2U33sKkttfcdLZlsifASK28xbdJSiZtw==" saltValue="4JZ9diLiXKDwLeR41ALyAQ==" spinCount="100000" sheet="1" objects="1" scenarios="1"/>
  <mergeCells count="7">
    <mergeCell ref="C3:L3"/>
    <mergeCell ref="D4:D6"/>
    <mergeCell ref="E4:F4"/>
    <mergeCell ref="G4:H4"/>
    <mergeCell ref="I4:J4"/>
    <mergeCell ref="K4:L4"/>
    <mergeCell ref="C4:C6"/>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97A47-1CF4-45F9-814B-D793B4019AC5}">
  <dimension ref="C2:T50"/>
  <sheetViews>
    <sheetView zoomScale="70" zoomScaleNormal="70" workbookViewId="0">
      <selection activeCell="C3" sqref="C3:T3"/>
    </sheetView>
  </sheetViews>
  <sheetFormatPr defaultRowHeight="14.5" x14ac:dyDescent="0.35"/>
  <cols>
    <col min="3" max="3" width="5.453125" customWidth="1"/>
    <col min="4" max="4" width="45.08984375" customWidth="1"/>
    <col min="5" max="5" width="10.90625" bestFit="1" customWidth="1"/>
    <col min="6" max="6" width="17.1796875" bestFit="1" customWidth="1"/>
    <col min="7" max="7" width="11.1796875" customWidth="1"/>
    <col min="8" max="8" width="14" bestFit="1" customWidth="1"/>
    <col min="9" max="9" width="10.54296875" customWidth="1"/>
    <col min="10" max="10" width="17.1796875" bestFit="1" customWidth="1"/>
    <col min="11" max="11" width="9.90625" customWidth="1"/>
    <col min="12" max="12" width="15.6328125" bestFit="1" customWidth="1"/>
    <col min="13" max="13" width="10.54296875" customWidth="1"/>
    <col min="14" max="14" width="15.6328125" bestFit="1" customWidth="1"/>
    <col min="15" max="15" width="11.90625" customWidth="1"/>
    <col min="16" max="16" width="14.1796875" bestFit="1" customWidth="1"/>
    <col min="17" max="17" width="11.08984375" customWidth="1"/>
    <col min="18" max="18" width="15.26953125" bestFit="1" customWidth="1"/>
    <col min="19" max="19" width="10.453125" bestFit="1" customWidth="1"/>
    <col min="20" max="20" width="17.1796875" bestFit="1" customWidth="1"/>
  </cols>
  <sheetData>
    <row r="2" spans="3:20" ht="15" thickBot="1" x14ac:dyDescent="0.4"/>
    <row r="3" spans="3:20" ht="16" thickBot="1" x14ac:dyDescent="0.4">
      <c r="C3" s="155" t="s">
        <v>113</v>
      </c>
      <c r="D3" s="156"/>
      <c r="E3" s="156"/>
      <c r="F3" s="156"/>
      <c r="G3" s="156"/>
      <c r="H3" s="156"/>
      <c r="I3" s="156"/>
      <c r="J3" s="156"/>
      <c r="K3" s="156"/>
      <c r="L3" s="156"/>
      <c r="M3" s="156"/>
      <c r="N3" s="156"/>
      <c r="O3" s="156"/>
      <c r="P3" s="156"/>
      <c r="Q3" s="156"/>
      <c r="R3" s="156"/>
      <c r="S3" s="156"/>
      <c r="T3" s="157"/>
    </row>
    <row r="4" spans="3:20" ht="48" customHeight="1" x14ac:dyDescent="0.35">
      <c r="C4" s="170" t="s">
        <v>90</v>
      </c>
      <c r="D4" s="173" t="s">
        <v>8</v>
      </c>
      <c r="E4" s="178" t="s">
        <v>106</v>
      </c>
      <c r="F4" s="179"/>
      <c r="G4" s="180" t="s">
        <v>107</v>
      </c>
      <c r="H4" s="179"/>
      <c r="I4" s="180" t="s">
        <v>108</v>
      </c>
      <c r="J4" s="179"/>
      <c r="K4" s="180" t="s">
        <v>109</v>
      </c>
      <c r="L4" s="179"/>
      <c r="M4" s="180" t="s">
        <v>110</v>
      </c>
      <c r="N4" s="179"/>
      <c r="O4" s="180" t="s">
        <v>111</v>
      </c>
      <c r="P4" s="179"/>
      <c r="Q4" s="176" t="s">
        <v>112</v>
      </c>
      <c r="R4" s="177"/>
      <c r="S4" s="161" t="s">
        <v>114</v>
      </c>
      <c r="T4" s="166"/>
    </row>
    <row r="5" spans="3:20" ht="31" x14ac:dyDescent="0.35">
      <c r="C5" s="171"/>
      <c r="D5" s="174"/>
      <c r="E5" s="113" t="s">
        <v>86</v>
      </c>
      <c r="F5" s="114" t="s">
        <v>87</v>
      </c>
      <c r="G5" s="114" t="s">
        <v>86</v>
      </c>
      <c r="H5" s="114" t="s">
        <v>87</v>
      </c>
      <c r="I5" s="114" t="s">
        <v>86</v>
      </c>
      <c r="J5" s="113" t="s">
        <v>87</v>
      </c>
      <c r="K5" s="114" t="s">
        <v>86</v>
      </c>
      <c r="L5" s="113" t="s">
        <v>87</v>
      </c>
      <c r="M5" s="114" t="s">
        <v>86</v>
      </c>
      <c r="N5" s="113" t="s">
        <v>87</v>
      </c>
      <c r="O5" s="114" t="s">
        <v>86</v>
      </c>
      <c r="P5" s="113" t="s">
        <v>87</v>
      </c>
      <c r="Q5" s="114" t="s">
        <v>86</v>
      </c>
      <c r="R5" s="113" t="s">
        <v>87</v>
      </c>
      <c r="S5" s="114" t="s">
        <v>86</v>
      </c>
      <c r="T5" s="124" t="s">
        <v>87</v>
      </c>
    </row>
    <row r="6" spans="3:20" ht="16" thickBot="1" x14ac:dyDescent="0.4">
      <c r="C6" s="172"/>
      <c r="D6" s="175"/>
      <c r="E6" s="125"/>
      <c r="F6" s="126" t="s">
        <v>91</v>
      </c>
      <c r="G6" s="126"/>
      <c r="H6" s="126" t="s">
        <v>91</v>
      </c>
      <c r="I6" s="126"/>
      <c r="J6" s="126" t="s">
        <v>91</v>
      </c>
      <c r="K6" s="126"/>
      <c r="L6" s="126" t="s">
        <v>91</v>
      </c>
      <c r="M6" s="126"/>
      <c r="N6" s="126" t="s">
        <v>91</v>
      </c>
      <c r="O6" s="126"/>
      <c r="P6" s="126" t="s">
        <v>91</v>
      </c>
      <c r="Q6" s="126"/>
      <c r="R6" s="126" t="s">
        <v>91</v>
      </c>
      <c r="S6" s="127"/>
      <c r="T6" s="128" t="s">
        <v>91</v>
      </c>
    </row>
    <row r="7" spans="3:20" ht="15.5" x14ac:dyDescent="0.35">
      <c r="C7" s="122">
        <v>1</v>
      </c>
      <c r="D7" s="89" t="s">
        <v>66</v>
      </c>
      <c r="E7" s="123">
        <v>2</v>
      </c>
      <c r="F7" s="123">
        <v>80500</v>
      </c>
      <c r="G7" s="123">
        <v>0</v>
      </c>
      <c r="H7" s="123">
        <v>0</v>
      </c>
      <c r="I7" s="123">
        <v>8</v>
      </c>
      <c r="J7" s="123">
        <v>594880</v>
      </c>
      <c r="K7" s="123">
        <v>0</v>
      </c>
      <c r="L7" s="123">
        <v>0</v>
      </c>
      <c r="M7" s="123">
        <v>1</v>
      </c>
      <c r="N7" s="123">
        <v>300000</v>
      </c>
      <c r="O7" s="123">
        <v>3</v>
      </c>
      <c r="P7" s="123">
        <v>226000</v>
      </c>
      <c r="Q7" s="123">
        <v>2</v>
      </c>
      <c r="R7" s="123">
        <v>135000</v>
      </c>
      <c r="S7" s="90">
        <f>E7+G7+I7+K7+M7+O7+Q7</f>
        <v>16</v>
      </c>
      <c r="T7" s="90">
        <f>F7+H7+J7+L7+N7+P7+R7</f>
        <v>1336380</v>
      </c>
    </row>
    <row r="8" spans="3:20" ht="15.5" x14ac:dyDescent="0.35">
      <c r="C8" s="117">
        <v>2</v>
      </c>
      <c r="D8" s="77" t="s">
        <v>45</v>
      </c>
      <c r="E8" s="115">
        <v>1</v>
      </c>
      <c r="F8" s="115">
        <v>1939482</v>
      </c>
      <c r="G8" s="115">
        <v>0</v>
      </c>
      <c r="H8" s="115">
        <v>0</v>
      </c>
      <c r="I8" s="115">
        <v>0</v>
      </c>
      <c r="J8" s="115">
        <v>0</v>
      </c>
      <c r="K8" s="115">
        <v>0</v>
      </c>
      <c r="L8" s="115">
        <v>0</v>
      </c>
      <c r="M8" s="115">
        <v>0</v>
      </c>
      <c r="N8" s="115">
        <v>0</v>
      </c>
      <c r="O8" s="115">
        <v>1</v>
      </c>
      <c r="P8" s="115">
        <v>263320</v>
      </c>
      <c r="Q8" s="115">
        <v>0</v>
      </c>
      <c r="R8" s="115">
        <v>0</v>
      </c>
      <c r="S8" s="121">
        <f t="shared" ref="S8:T44" si="0">E8+G8+I8+K8+M8+O8+Q8</f>
        <v>2</v>
      </c>
      <c r="T8" s="121">
        <f t="shared" ref="T8:T43" si="1">F8+H8+J8+L8+N8+P8+R8</f>
        <v>2202802</v>
      </c>
    </row>
    <row r="9" spans="3:20" ht="15.5" x14ac:dyDescent="0.35">
      <c r="C9" s="117">
        <v>3</v>
      </c>
      <c r="D9" s="77" t="s">
        <v>49</v>
      </c>
      <c r="E9" s="115">
        <v>0</v>
      </c>
      <c r="F9" s="115">
        <v>0</v>
      </c>
      <c r="G9" s="115">
        <v>0</v>
      </c>
      <c r="H9" s="115">
        <v>0</v>
      </c>
      <c r="I9" s="115">
        <v>4</v>
      </c>
      <c r="J9" s="115">
        <v>27032624</v>
      </c>
      <c r="K9" s="115">
        <v>0</v>
      </c>
      <c r="L9" s="115">
        <v>0</v>
      </c>
      <c r="M9" s="115">
        <v>0</v>
      </c>
      <c r="N9" s="115">
        <v>0</v>
      </c>
      <c r="O9" s="115">
        <v>0</v>
      </c>
      <c r="P9" s="115">
        <v>0</v>
      </c>
      <c r="Q9" s="115">
        <v>0</v>
      </c>
      <c r="R9" s="115">
        <v>0</v>
      </c>
      <c r="S9" s="121">
        <f t="shared" si="0"/>
        <v>4</v>
      </c>
      <c r="T9" s="121">
        <f t="shared" si="1"/>
        <v>27032624</v>
      </c>
    </row>
    <row r="10" spans="3:20" ht="15.5" x14ac:dyDescent="0.35">
      <c r="C10" s="117">
        <v>4</v>
      </c>
      <c r="D10" s="77" t="s">
        <v>46</v>
      </c>
      <c r="E10" s="116">
        <v>0</v>
      </c>
      <c r="F10" s="116">
        <v>0</v>
      </c>
      <c r="G10" s="116">
        <v>0</v>
      </c>
      <c r="H10" s="116">
        <v>0</v>
      </c>
      <c r="I10" s="116">
        <v>0</v>
      </c>
      <c r="J10" s="116">
        <v>0</v>
      </c>
      <c r="K10" s="116">
        <v>0</v>
      </c>
      <c r="L10" s="116">
        <v>0</v>
      </c>
      <c r="M10" s="116">
        <v>0</v>
      </c>
      <c r="N10" s="116">
        <v>0</v>
      </c>
      <c r="O10" s="116">
        <v>0</v>
      </c>
      <c r="P10" s="116">
        <v>0</v>
      </c>
      <c r="Q10" s="116">
        <v>0</v>
      </c>
      <c r="R10" s="116">
        <v>0</v>
      </c>
      <c r="S10" s="116">
        <f t="shared" si="0"/>
        <v>0</v>
      </c>
      <c r="T10" s="116">
        <f t="shared" si="1"/>
        <v>0</v>
      </c>
    </row>
    <row r="11" spans="3:20" ht="15.5" x14ac:dyDescent="0.35">
      <c r="C11" s="117">
        <v>5</v>
      </c>
      <c r="D11" s="77" t="s">
        <v>54</v>
      </c>
      <c r="E11" s="115">
        <v>4</v>
      </c>
      <c r="F11" s="115">
        <v>2023904</v>
      </c>
      <c r="G11" s="115">
        <v>0</v>
      </c>
      <c r="H11" s="115">
        <v>0</v>
      </c>
      <c r="I11" s="115">
        <v>6</v>
      </c>
      <c r="J11" s="115">
        <v>2325168</v>
      </c>
      <c r="K11" s="115">
        <v>9</v>
      </c>
      <c r="L11" s="115">
        <v>3799000</v>
      </c>
      <c r="M11" s="115">
        <v>1</v>
      </c>
      <c r="N11" s="115">
        <v>2289</v>
      </c>
      <c r="O11" s="115">
        <v>0</v>
      </c>
      <c r="P11" s="115">
        <v>0</v>
      </c>
      <c r="Q11" s="115">
        <v>0</v>
      </c>
      <c r="R11" s="115">
        <v>0</v>
      </c>
      <c r="S11" s="121">
        <f t="shared" si="0"/>
        <v>20</v>
      </c>
      <c r="T11" s="121">
        <f t="shared" si="1"/>
        <v>8150361</v>
      </c>
    </row>
    <row r="12" spans="3:20" ht="15.5" x14ac:dyDescent="0.35">
      <c r="C12" s="117">
        <v>6</v>
      </c>
      <c r="D12" s="77" t="s">
        <v>58</v>
      </c>
      <c r="E12" s="115">
        <v>0</v>
      </c>
      <c r="F12" s="115">
        <v>0</v>
      </c>
      <c r="G12" s="115">
        <v>12</v>
      </c>
      <c r="H12" s="115">
        <v>479200</v>
      </c>
      <c r="I12" s="115">
        <v>24</v>
      </c>
      <c r="J12" s="115">
        <v>21264790</v>
      </c>
      <c r="K12" s="115">
        <v>6</v>
      </c>
      <c r="L12" s="115">
        <v>5134963</v>
      </c>
      <c r="M12" s="115">
        <v>2</v>
      </c>
      <c r="N12" s="115">
        <v>49350</v>
      </c>
      <c r="O12" s="115">
        <v>4</v>
      </c>
      <c r="P12" s="115">
        <v>896960</v>
      </c>
      <c r="Q12" s="115">
        <v>0</v>
      </c>
      <c r="R12" s="115">
        <v>0</v>
      </c>
      <c r="S12" s="121">
        <f t="shared" si="0"/>
        <v>48</v>
      </c>
      <c r="T12" s="121">
        <f t="shared" si="1"/>
        <v>27825263</v>
      </c>
    </row>
    <row r="13" spans="3:20" ht="15.5" x14ac:dyDescent="0.35">
      <c r="C13" s="117">
        <v>7</v>
      </c>
      <c r="D13" s="77" t="s">
        <v>50</v>
      </c>
      <c r="E13" s="115">
        <v>2</v>
      </c>
      <c r="F13" s="115">
        <v>60000</v>
      </c>
      <c r="G13" s="115">
        <v>0</v>
      </c>
      <c r="H13" s="115">
        <v>0</v>
      </c>
      <c r="I13" s="115">
        <v>30</v>
      </c>
      <c r="J13" s="115">
        <v>8634312</v>
      </c>
      <c r="K13" s="115">
        <v>9</v>
      </c>
      <c r="L13" s="115">
        <v>12272620</v>
      </c>
      <c r="M13" s="115">
        <v>2</v>
      </c>
      <c r="N13" s="115">
        <v>346394</v>
      </c>
      <c r="O13" s="115">
        <v>0</v>
      </c>
      <c r="P13" s="115">
        <v>0</v>
      </c>
      <c r="Q13" s="115">
        <v>0</v>
      </c>
      <c r="R13" s="115">
        <v>0</v>
      </c>
      <c r="S13" s="121">
        <f t="shared" si="0"/>
        <v>43</v>
      </c>
      <c r="T13" s="121">
        <f t="shared" si="1"/>
        <v>21313326</v>
      </c>
    </row>
    <row r="14" spans="3:20" ht="15.5" x14ac:dyDescent="0.35">
      <c r="C14" s="117">
        <v>8</v>
      </c>
      <c r="D14" s="77" t="s">
        <v>52</v>
      </c>
      <c r="E14" s="115">
        <v>1</v>
      </c>
      <c r="F14" s="115">
        <v>2700000</v>
      </c>
      <c r="G14" s="115">
        <v>0</v>
      </c>
      <c r="H14" s="115">
        <v>0</v>
      </c>
      <c r="I14" s="115">
        <v>7</v>
      </c>
      <c r="J14" s="115">
        <v>7476224</v>
      </c>
      <c r="K14" s="115">
        <v>3</v>
      </c>
      <c r="L14" s="115">
        <v>5600000</v>
      </c>
      <c r="M14" s="115">
        <v>0</v>
      </c>
      <c r="N14" s="115">
        <v>0</v>
      </c>
      <c r="O14" s="115">
        <v>0</v>
      </c>
      <c r="P14" s="115">
        <v>0</v>
      </c>
      <c r="Q14" s="115">
        <v>0</v>
      </c>
      <c r="R14" s="115">
        <v>0</v>
      </c>
      <c r="S14" s="121">
        <f t="shared" si="0"/>
        <v>11</v>
      </c>
      <c r="T14" s="121">
        <f t="shared" si="1"/>
        <v>15776224</v>
      </c>
    </row>
    <row r="15" spans="3:20" ht="15.5" x14ac:dyDescent="0.35">
      <c r="C15" s="117">
        <v>9</v>
      </c>
      <c r="D15" s="77" t="s">
        <v>53</v>
      </c>
      <c r="E15" s="115">
        <v>0</v>
      </c>
      <c r="F15" s="115">
        <v>0</v>
      </c>
      <c r="G15" s="115">
        <v>0</v>
      </c>
      <c r="H15" s="115">
        <v>0</v>
      </c>
      <c r="I15" s="115">
        <v>1</v>
      </c>
      <c r="J15" s="115">
        <v>1283424</v>
      </c>
      <c r="K15" s="115">
        <v>1</v>
      </c>
      <c r="L15" s="115">
        <v>780000</v>
      </c>
      <c r="M15" s="115">
        <v>0</v>
      </c>
      <c r="N15" s="115">
        <v>0</v>
      </c>
      <c r="O15" s="115">
        <v>0</v>
      </c>
      <c r="P15" s="115">
        <v>0</v>
      </c>
      <c r="Q15" s="115">
        <v>0</v>
      </c>
      <c r="R15" s="115">
        <v>0</v>
      </c>
      <c r="S15" s="121">
        <f t="shared" si="0"/>
        <v>2</v>
      </c>
      <c r="T15" s="121">
        <f t="shared" si="1"/>
        <v>2063424</v>
      </c>
    </row>
    <row r="16" spans="3:20" ht="15.5" x14ac:dyDescent="0.35">
      <c r="C16" s="117">
        <v>10</v>
      </c>
      <c r="D16" s="77" t="s">
        <v>57</v>
      </c>
      <c r="E16" s="115">
        <v>0</v>
      </c>
      <c r="F16" s="115">
        <v>0</v>
      </c>
      <c r="G16" s="115">
        <v>0</v>
      </c>
      <c r="H16" s="115">
        <v>0</v>
      </c>
      <c r="I16" s="115">
        <v>0</v>
      </c>
      <c r="J16" s="115">
        <v>0</v>
      </c>
      <c r="K16" s="115">
        <v>1</v>
      </c>
      <c r="L16" s="115">
        <v>128620</v>
      </c>
      <c r="M16" s="115">
        <v>0</v>
      </c>
      <c r="N16" s="115">
        <v>0</v>
      </c>
      <c r="O16" s="115">
        <v>0</v>
      </c>
      <c r="P16" s="115">
        <v>0</v>
      </c>
      <c r="Q16" s="115">
        <v>0</v>
      </c>
      <c r="R16" s="115">
        <v>0</v>
      </c>
      <c r="S16" s="121">
        <f t="shared" si="0"/>
        <v>1</v>
      </c>
      <c r="T16" s="121">
        <f t="shared" si="1"/>
        <v>128620</v>
      </c>
    </row>
    <row r="17" spans="3:20" ht="15.5" x14ac:dyDescent="0.35">
      <c r="C17" s="117">
        <v>11</v>
      </c>
      <c r="D17" s="77" t="s">
        <v>13</v>
      </c>
      <c r="E17" s="115">
        <v>1</v>
      </c>
      <c r="F17" s="115">
        <v>1048027</v>
      </c>
      <c r="G17" s="115">
        <v>0</v>
      </c>
      <c r="H17" s="115">
        <v>0</v>
      </c>
      <c r="I17" s="115">
        <v>882</v>
      </c>
      <c r="J17" s="115">
        <v>74369801</v>
      </c>
      <c r="K17" s="115">
        <v>4</v>
      </c>
      <c r="L17" s="115">
        <v>1535500</v>
      </c>
      <c r="M17" s="115">
        <v>0</v>
      </c>
      <c r="N17" s="115">
        <v>0</v>
      </c>
      <c r="O17" s="115">
        <v>0</v>
      </c>
      <c r="P17" s="115">
        <v>0</v>
      </c>
      <c r="Q17" s="115">
        <v>0</v>
      </c>
      <c r="R17" s="115">
        <v>0</v>
      </c>
      <c r="S17" s="121">
        <f t="shared" si="0"/>
        <v>887</v>
      </c>
      <c r="T17" s="121">
        <f t="shared" si="1"/>
        <v>76953328</v>
      </c>
    </row>
    <row r="18" spans="3:20" ht="15.5" x14ac:dyDescent="0.35">
      <c r="C18" s="117">
        <v>12</v>
      </c>
      <c r="D18" s="77" t="s">
        <v>61</v>
      </c>
      <c r="E18" s="115">
        <v>1</v>
      </c>
      <c r="F18" s="115">
        <v>40000</v>
      </c>
      <c r="G18" s="115">
        <v>0</v>
      </c>
      <c r="H18" s="115">
        <v>0</v>
      </c>
      <c r="I18" s="115">
        <v>29</v>
      </c>
      <c r="J18" s="115">
        <v>17862709</v>
      </c>
      <c r="K18" s="115">
        <v>2</v>
      </c>
      <c r="L18" s="115">
        <v>1275000</v>
      </c>
      <c r="M18" s="115">
        <v>2</v>
      </c>
      <c r="N18" s="115">
        <v>279000</v>
      </c>
      <c r="O18" s="115">
        <v>0</v>
      </c>
      <c r="P18" s="115">
        <v>0</v>
      </c>
      <c r="Q18" s="115">
        <v>0</v>
      </c>
      <c r="R18" s="115">
        <v>0</v>
      </c>
      <c r="S18" s="121">
        <f t="shared" si="0"/>
        <v>34</v>
      </c>
      <c r="T18" s="121">
        <f t="shared" si="1"/>
        <v>19456709</v>
      </c>
    </row>
    <row r="19" spans="3:20" ht="15.5" x14ac:dyDescent="0.35">
      <c r="C19" s="117">
        <v>13</v>
      </c>
      <c r="D19" s="77" t="s">
        <v>39</v>
      </c>
      <c r="E19" s="115">
        <v>0</v>
      </c>
      <c r="F19" s="115">
        <v>0</v>
      </c>
      <c r="G19" s="115">
        <v>0</v>
      </c>
      <c r="H19" s="115">
        <v>0</v>
      </c>
      <c r="I19" s="115">
        <v>3</v>
      </c>
      <c r="J19" s="115">
        <v>1814050</v>
      </c>
      <c r="K19" s="115">
        <v>3</v>
      </c>
      <c r="L19" s="115">
        <v>1025264</v>
      </c>
      <c r="M19" s="115">
        <v>0</v>
      </c>
      <c r="N19" s="115">
        <v>0</v>
      </c>
      <c r="O19" s="115">
        <v>0</v>
      </c>
      <c r="P19" s="115">
        <v>0</v>
      </c>
      <c r="Q19" s="115">
        <v>0</v>
      </c>
      <c r="R19" s="115">
        <v>0</v>
      </c>
      <c r="S19" s="121">
        <f t="shared" si="0"/>
        <v>6</v>
      </c>
      <c r="T19" s="121">
        <f t="shared" si="1"/>
        <v>2839314</v>
      </c>
    </row>
    <row r="20" spans="3:20" ht="15.5" x14ac:dyDescent="0.35">
      <c r="C20" s="117">
        <v>14</v>
      </c>
      <c r="D20" s="77" t="s">
        <v>47</v>
      </c>
      <c r="E20" s="115">
        <v>4</v>
      </c>
      <c r="F20" s="115">
        <v>2688109</v>
      </c>
      <c r="G20" s="115">
        <v>0</v>
      </c>
      <c r="H20" s="115">
        <v>0</v>
      </c>
      <c r="I20" s="115">
        <v>37</v>
      </c>
      <c r="J20" s="115">
        <v>6412809</v>
      </c>
      <c r="K20" s="115">
        <v>5</v>
      </c>
      <c r="L20" s="115">
        <v>1715913</v>
      </c>
      <c r="M20" s="115">
        <v>0</v>
      </c>
      <c r="N20" s="115">
        <v>0</v>
      </c>
      <c r="O20" s="115">
        <v>0</v>
      </c>
      <c r="P20" s="115">
        <v>0</v>
      </c>
      <c r="Q20" s="115">
        <v>0</v>
      </c>
      <c r="R20" s="115">
        <v>0</v>
      </c>
      <c r="S20" s="121">
        <f t="shared" si="0"/>
        <v>46</v>
      </c>
      <c r="T20" s="121">
        <f t="shared" si="1"/>
        <v>10816831</v>
      </c>
    </row>
    <row r="21" spans="3:20" ht="15.5" x14ac:dyDescent="0.35">
      <c r="C21" s="117">
        <v>15</v>
      </c>
      <c r="D21" s="77" t="s">
        <v>60</v>
      </c>
      <c r="E21" s="115">
        <v>2</v>
      </c>
      <c r="F21" s="115">
        <v>190345</v>
      </c>
      <c r="G21" s="115">
        <v>0</v>
      </c>
      <c r="H21" s="115">
        <v>0</v>
      </c>
      <c r="I21" s="115">
        <v>6</v>
      </c>
      <c r="J21" s="115">
        <v>6367480</v>
      </c>
      <c r="K21" s="115">
        <v>1</v>
      </c>
      <c r="L21" s="115">
        <v>2764892</v>
      </c>
      <c r="M21" s="115">
        <v>0</v>
      </c>
      <c r="N21" s="115">
        <v>0</v>
      </c>
      <c r="O21" s="115">
        <v>0</v>
      </c>
      <c r="P21" s="115">
        <v>0</v>
      </c>
      <c r="Q21" s="115">
        <v>0</v>
      </c>
      <c r="R21" s="115">
        <v>0</v>
      </c>
      <c r="S21" s="121">
        <f t="shared" si="0"/>
        <v>9</v>
      </c>
      <c r="T21" s="121">
        <f t="shared" si="1"/>
        <v>9322717</v>
      </c>
    </row>
    <row r="22" spans="3:20" ht="15.5" x14ac:dyDescent="0.35">
      <c r="C22" s="117">
        <v>16</v>
      </c>
      <c r="D22" s="77" t="s">
        <v>41</v>
      </c>
      <c r="E22" s="115">
        <v>0</v>
      </c>
      <c r="F22" s="115">
        <v>0</v>
      </c>
      <c r="G22" s="115">
        <v>0</v>
      </c>
      <c r="H22" s="115">
        <v>0</v>
      </c>
      <c r="I22" s="115">
        <v>2</v>
      </c>
      <c r="J22" s="115">
        <v>3345572</v>
      </c>
      <c r="K22" s="115">
        <v>2</v>
      </c>
      <c r="L22" s="115">
        <v>808000</v>
      </c>
      <c r="M22" s="115">
        <v>0</v>
      </c>
      <c r="N22" s="115">
        <v>0</v>
      </c>
      <c r="O22" s="115">
        <v>0</v>
      </c>
      <c r="P22" s="115">
        <v>0</v>
      </c>
      <c r="Q22" s="115">
        <v>0</v>
      </c>
      <c r="R22" s="115">
        <v>0</v>
      </c>
      <c r="S22" s="121">
        <f t="shared" si="0"/>
        <v>4</v>
      </c>
      <c r="T22" s="121">
        <f t="shared" si="1"/>
        <v>4153572</v>
      </c>
    </row>
    <row r="23" spans="3:20" ht="15.5" x14ac:dyDescent="0.35">
      <c r="C23" s="117">
        <v>17</v>
      </c>
      <c r="D23" s="77" t="s">
        <v>48</v>
      </c>
      <c r="E23" s="116">
        <v>0</v>
      </c>
      <c r="F23" s="116">
        <v>0</v>
      </c>
      <c r="G23" s="116">
        <v>0</v>
      </c>
      <c r="H23" s="116">
        <v>0</v>
      </c>
      <c r="I23" s="116">
        <v>0</v>
      </c>
      <c r="J23" s="116">
        <v>0</v>
      </c>
      <c r="K23" s="116">
        <v>0</v>
      </c>
      <c r="L23" s="116">
        <v>0</v>
      </c>
      <c r="M23" s="116">
        <v>0</v>
      </c>
      <c r="N23" s="116">
        <v>0</v>
      </c>
      <c r="O23" s="116">
        <v>0</v>
      </c>
      <c r="P23" s="116">
        <v>0</v>
      </c>
      <c r="Q23" s="116">
        <v>0</v>
      </c>
      <c r="R23" s="116">
        <v>0</v>
      </c>
      <c r="S23" s="116">
        <f t="shared" si="0"/>
        <v>0</v>
      </c>
      <c r="T23" s="116">
        <f t="shared" si="1"/>
        <v>0</v>
      </c>
    </row>
    <row r="24" spans="3:20" ht="15.5" x14ac:dyDescent="0.35">
      <c r="C24" s="117">
        <v>18</v>
      </c>
      <c r="D24" s="77" t="s">
        <v>74</v>
      </c>
      <c r="E24" s="115">
        <v>0</v>
      </c>
      <c r="F24" s="115">
        <v>0</v>
      </c>
      <c r="G24" s="115">
        <v>0</v>
      </c>
      <c r="H24" s="115">
        <v>0</v>
      </c>
      <c r="I24" s="115">
        <v>5</v>
      </c>
      <c r="J24" s="115">
        <v>63255408</v>
      </c>
      <c r="K24" s="115">
        <v>0</v>
      </c>
      <c r="L24" s="115">
        <v>0</v>
      </c>
      <c r="M24" s="115">
        <v>0</v>
      </c>
      <c r="N24" s="115">
        <v>0</v>
      </c>
      <c r="O24" s="115">
        <v>0</v>
      </c>
      <c r="P24" s="115">
        <v>0</v>
      </c>
      <c r="Q24" s="115">
        <v>0</v>
      </c>
      <c r="R24" s="115">
        <v>0</v>
      </c>
      <c r="S24" s="121">
        <f t="shared" si="0"/>
        <v>5</v>
      </c>
      <c r="T24" s="121">
        <f t="shared" si="1"/>
        <v>63255408</v>
      </c>
    </row>
    <row r="25" spans="3:20" ht="15.5" x14ac:dyDescent="0.35">
      <c r="C25" s="117">
        <v>19</v>
      </c>
      <c r="D25" s="77" t="s">
        <v>73</v>
      </c>
      <c r="E25" s="115">
        <v>20011</v>
      </c>
      <c r="F25" s="115">
        <v>113193656</v>
      </c>
      <c r="G25" s="115">
        <v>0</v>
      </c>
      <c r="H25" s="115">
        <v>0</v>
      </c>
      <c r="I25" s="115">
        <v>220</v>
      </c>
      <c r="J25" s="115">
        <v>1973215</v>
      </c>
      <c r="K25" s="115">
        <v>0</v>
      </c>
      <c r="L25" s="115">
        <v>0</v>
      </c>
      <c r="M25" s="115">
        <v>1423</v>
      </c>
      <c r="N25" s="115">
        <v>20823848</v>
      </c>
      <c r="O25" s="115">
        <v>232</v>
      </c>
      <c r="P25" s="115">
        <v>2534129</v>
      </c>
      <c r="Q25" s="115">
        <v>0</v>
      </c>
      <c r="R25" s="115">
        <v>0</v>
      </c>
      <c r="S25" s="121">
        <f t="shared" si="0"/>
        <v>21886</v>
      </c>
      <c r="T25" s="121">
        <f t="shared" si="1"/>
        <v>138524848</v>
      </c>
    </row>
    <row r="26" spans="3:20" ht="15.5" x14ac:dyDescent="0.35">
      <c r="C26" s="117">
        <v>20</v>
      </c>
      <c r="D26" s="77" t="s">
        <v>14</v>
      </c>
      <c r="E26" s="115">
        <v>0</v>
      </c>
      <c r="F26" s="115">
        <v>0</v>
      </c>
      <c r="G26" s="115">
        <v>0</v>
      </c>
      <c r="H26" s="115">
        <v>0</v>
      </c>
      <c r="I26" s="115">
        <v>2</v>
      </c>
      <c r="J26" s="115">
        <v>900000</v>
      </c>
      <c r="K26" s="115">
        <v>0</v>
      </c>
      <c r="L26" s="115">
        <v>0</v>
      </c>
      <c r="M26" s="115">
        <v>0</v>
      </c>
      <c r="N26" s="115">
        <v>0</v>
      </c>
      <c r="O26" s="115">
        <v>0</v>
      </c>
      <c r="P26" s="115">
        <v>0</v>
      </c>
      <c r="Q26" s="115">
        <v>0</v>
      </c>
      <c r="R26" s="115">
        <v>0</v>
      </c>
      <c r="S26" s="121">
        <f t="shared" si="0"/>
        <v>2</v>
      </c>
      <c r="T26" s="121">
        <f t="shared" si="1"/>
        <v>900000</v>
      </c>
    </row>
    <row r="27" spans="3:20" ht="15.5" x14ac:dyDescent="0.35">
      <c r="C27" s="117">
        <v>21</v>
      </c>
      <c r="D27" s="77" t="s">
        <v>59</v>
      </c>
      <c r="E27" s="115">
        <v>0</v>
      </c>
      <c r="F27" s="115">
        <v>0</v>
      </c>
      <c r="G27" s="115">
        <v>0</v>
      </c>
      <c r="H27" s="115">
        <v>0</v>
      </c>
      <c r="I27" s="115">
        <v>3</v>
      </c>
      <c r="J27" s="115">
        <v>1953492</v>
      </c>
      <c r="K27" s="115">
        <v>13</v>
      </c>
      <c r="L27" s="115">
        <v>6504116</v>
      </c>
      <c r="M27" s="115">
        <v>0</v>
      </c>
      <c r="N27" s="115">
        <v>0</v>
      </c>
      <c r="O27" s="115">
        <v>1</v>
      </c>
      <c r="P27" s="115">
        <v>1300000</v>
      </c>
      <c r="Q27" s="115">
        <v>0</v>
      </c>
      <c r="R27" s="115">
        <v>0</v>
      </c>
      <c r="S27" s="121">
        <f t="shared" si="0"/>
        <v>17</v>
      </c>
      <c r="T27" s="121">
        <f t="shared" si="1"/>
        <v>9757608</v>
      </c>
    </row>
    <row r="28" spans="3:20" ht="15.5" x14ac:dyDescent="0.35">
      <c r="C28" s="117">
        <v>22</v>
      </c>
      <c r="D28" s="77" t="s">
        <v>38</v>
      </c>
      <c r="E28" s="115">
        <v>964</v>
      </c>
      <c r="F28" s="115">
        <v>11462256</v>
      </c>
      <c r="G28" s="115">
        <v>0</v>
      </c>
      <c r="H28" s="115">
        <v>0</v>
      </c>
      <c r="I28" s="115">
        <v>2890</v>
      </c>
      <c r="J28" s="115">
        <v>9688475</v>
      </c>
      <c r="K28" s="115">
        <v>7</v>
      </c>
      <c r="L28" s="115">
        <v>2846881</v>
      </c>
      <c r="M28" s="115">
        <v>0</v>
      </c>
      <c r="N28" s="115">
        <v>0</v>
      </c>
      <c r="O28" s="115">
        <v>8</v>
      </c>
      <c r="P28" s="115">
        <v>145412</v>
      </c>
      <c r="Q28" s="115">
        <v>0</v>
      </c>
      <c r="R28" s="115">
        <v>0</v>
      </c>
      <c r="S28" s="121">
        <f t="shared" si="0"/>
        <v>3869</v>
      </c>
      <c r="T28" s="121">
        <f t="shared" si="1"/>
        <v>24143024</v>
      </c>
    </row>
    <row r="29" spans="3:20" ht="15.5" x14ac:dyDescent="0.35">
      <c r="C29" s="117">
        <v>23</v>
      </c>
      <c r="D29" s="77" t="s">
        <v>42</v>
      </c>
      <c r="E29" s="116">
        <v>0</v>
      </c>
      <c r="F29" s="116">
        <v>0</v>
      </c>
      <c r="G29" s="116">
        <v>0</v>
      </c>
      <c r="H29" s="116">
        <v>0</v>
      </c>
      <c r="I29" s="116">
        <v>0</v>
      </c>
      <c r="J29" s="116">
        <v>0</v>
      </c>
      <c r="K29" s="116">
        <v>0</v>
      </c>
      <c r="L29" s="116">
        <v>0</v>
      </c>
      <c r="M29" s="116">
        <v>0</v>
      </c>
      <c r="N29" s="116">
        <v>0</v>
      </c>
      <c r="O29" s="116">
        <v>0</v>
      </c>
      <c r="P29" s="116">
        <v>0</v>
      </c>
      <c r="Q29" s="116">
        <v>0</v>
      </c>
      <c r="R29" s="116">
        <v>0</v>
      </c>
      <c r="S29" s="116">
        <f t="shared" si="0"/>
        <v>0</v>
      </c>
      <c r="T29" s="116">
        <f t="shared" si="1"/>
        <v>0</v>
      </c>
    </row>
    <row r="30" spans="3:20" ht="15.5" x14ac:dyDescent="0.35">
      <c r="C30" s="117">
        <v>24</v>
      </c>
      <c r="D30" s="77" t="s">
        <v>69</v>
      </c>
      <c r="E30" s="115">
        <v>0</v>
      </c>
      <c r="F30" s="115">
        <v>0</v>
      </c>
      <c r="G30" s="115">
        <v>0</v>
      </c>
      <c r="H30" s="115">
        <v>0</v>
      </c>
      <c r="I30" s="115">
        <v>5</v>
      </c>
      <c r="J30" s="115">
        <v>3478607</v>
      </c>
      <c r="K30" s="115">
        <v>2</v>
      </c>
      <c r="L30" s="115">
        <v>120812</v>
      </c>
      <c r="M30" s="115">
        <v>0</v>
      </c>
      <c r="N30" s="115">
        <v>0</v>
      </c>
      <c r="O30" s="115">
        <v>0</v>
      </c>
      <c r="P30" s="115">
        <v>0</v>
      </c>
      <c r="Q30" s="115">
        <v>0</v>
      </c>
      <c r="R30" s="115">
        <v>0</v>
      </c>
      <c r="S30" s="121">
        <f t="shared" si="0"/>
        <v>7</v>
      </c>
      <c r="T30" s="121">
        <f t="shared" si="1"/>
        <v>3599419</v>
      </c>
    </row>
    <row r="31" spans="3:20" ht="15.5" x14ac:dyDescent="0.35">
      <c r="C31" s="117">
        <v>25</v>
      </c>
      <c r="D31" s="77" t="s">
        <v>68</v>
      </c>
      <c r="E31" s="115">
        <v>1</v>
      </c>
      <c r="F31" s="115">
        <v>580300</v>
      </c>
      <c r="G31" s="115">
        <v>0</v>
      </c>
      <c r="H31" s="115">
        <v>0</v>
      </c>
      <c r="I31" s="115">
        <v>2</v>
      </c>
      <c r="J31" s="115">
        <v>2947769</v>
      </c>
      <c r="K31" s="115">
        <v>14</v>
      </c>
      <c r="L31" s="115">
        <v>5799879</v>
      </c>
      <c r="M31" s="115">
        <v>0</v>
      </c>
      <c r="N31" s="115">
        <v>0</v>
      </c>
      <c r="O31" s="115">
        <v>0</v>
      </c>
      <c r="P31" s="115">
        <v>0</v>
      </c>
      <c r="Q31" s="115">
        <v>0</v>
      </c>
      <c r="R31" s="115">
        <v>0</v>
      </c>
      <c r="S31" s="121">
        <f t="shared" si="0"/>
        <v>17</v>
      </c>
      <c r="T31" s="121">
        <f t="shared" si="1"/>
        <v>9327948</v>
      </c>
    </row>
    <row r="32" spans="3:20" ht="15.5" x14ac:dyDescent="0.35">
      <c r="C32" s="117">
        <v>26</v>
      </c>
      <c r="D32" s="77" t="s">
        <v>51</v>
      </c>
      <c r="E32" s="115">
        <v>2</v>
      </c>
      <c r="F32" s="115">
        <v>263010</v>
      </c>
      <c r="G32" s="115">
        <v>0</v>
      </c>
      <c r="H32" s="115">
        <v>0</v>
      </c>
      <c r="I32" s="115">
        <v>11</v>
      </c>
      <c r="J32" s="115">
        <v>5236064</v>
      </c>
      <c r="K32" s="115">
        <v>3</v>
      </c>
      <c r="L32" s="115">
        <v>1448740</v>
      </c>
      <c r="M32" s="115">
        <v>0</v>
      </c>
      <c r="N32" s="115">
        <v>0</v>
      </c>
      <c r="O32" s="115">
        <v>0</v>
      </c>
      <c r="P32" s="115">
        <v>0</v>
      </c>
      <c r="Q32" s="115">
        <v>0</v>
      </c>
      <c r="R32" s="115">
        <v>0</v>
      </c>
      <c r="S32" s="121">
        <f t="shared" si="0"/>
        <v>16</v>
      </c>
      <c r="T32" s="121">
        <f t="shared" si="1"/>
        <v>6947814</v>
      </c>
    </row>
    <row r="33" spans="3:20" ht="15.5" x14ac:dyDescent="0.35">
      <c r="C33" s="117">
        <v>27</v>
      </c>
      <c r="D33" s="77" t="s">
        <v>56</v>
      </c>
      <c r="E33" s="115">
        <v>0</v>
      </c>
      <c r="F33" s="115">
        <v>0</v>
      </c>
      <c r="G33" s="115">
        <v>0</v>
      </c>
      <c r="H33" s="115">
        <v>0</v>
      </c>
      <c r="I33" s="115">
        <v>0</v>
      </c>
      <c r="J33" s="115">
        <v>0</v>
      </c>
      <c r="K33" s="115">
        <v>2</v>
      </c>
      <c r="L33" s="115">
        <v>268347</v>
      </c>
      <c r="M33" s="115">
        <v>0</v>
      </c>
      <c r="N33" s="115">
        <v>0</v>
      </c>
      <c r="O33" s="115">
        <v>0</v>
      </c>
      <c r="P33" s="115">
        <v>0</v>
      </c>
      <c r="Q33" s="115">
        <v>0</v>
      </c>
      <c r="R33" s="115">
        <v>0</v>
      </c>
      <c r="S33" s="121">
        <f t="shared" si="0"/>
        <v>2</v>
      </c>
      <c r="T33" s="121">
        <f t="shared" si="1"/>
        <v>268347</v>
      </c>
    </row>
    <row r="34" spans="3:20" ht="15.5" x14ac:dyDescent="0.35">
      <c r="C34" s="117">
        <v>28</v>
      </c>
      <c r="D34" s="77" t="s">
        <v>64</v>
      </c>
      <c r="E34" s="115">
        <v>2</v>
      </c>
      <c r="F34" s="115">
        <v>2614000</v>
      </c>
      <c r="G34" s="115">
        <v>0</v>
      </c>
      <c r="H34" s="115">
        <v>0</v>
      </c>
      <c r="I34" s="115">
        <v>8</v>
      </c>
      <c r="J34" s="115">
        <v>2016518</v>
      </c>
      <c r="K34" s="115">
        <v>9</v>
      </c>
      <c r="L34" s="115">
        <v>7598300</v>
      </c>
      <c r="M34" s="115">
        <v>1</v>
      </c>
      <c r="N34" s="115">
        <v>520000</v>
      </c>
      <c r="O34" s="115">
        <v>0</v>
      </c>
      <c r="P34" s="115">
        <v>0</v>
      </c>
      <c r="Q34" s="115">
        <v>0</v>
      </c>
      <c r="R34" s="115">
        <v>0</v>
      </c>
      <c r="S34" s="121">
        <f t="shared" si="0"/>
        <v>20</v>
      </c>
      <c r="T34" s="121">
        <f t="shared" si="1"/>
        <v>12748818</v>
      </c>
    </row>
    <row r="35" spans="3:20" ht="15.5" x14ac:dyDescent="0.35">
      <c r="C35" s="117">
        <v>29</v>
      </c>
      <c r="D35" s="77" t="s">
        <v>40</v>
      </c>
      <c r="E35" s="115">
        <v>48</v>
      </c>
      <c r="F35" s="115">
        <v>412087.34</v>
      </c>
      <c r="G35" s="115">
        <v>0</v>
      </c>
      <c r="H35" s="115">
        <v>0</v>
      </c>
      <c r="I35" s="115">
        <v>0</v>
      </c>
      <c r="J35" s="115">
        <v>0</v>
      </c>
      <c r="K35" s="115">
        <v>98</v>
      </c>
      <c r="L35" s="115">
        <v>1115710.4099999999</v>
      </c>
      <c r="M35" s="115">
        <v>54</v>
      </c>
      <c r="N35" s="115">
        <v>403800.9</v>
      </c>
      <c r="O35" s="115">
        <v>26</v>
      </c>
      <c r="P35" s="115">
        <v>248994.2</v>
      </c>
      <c r="Q35" s="115">
        <v>0</v>
      </c>
      <c r="R35" s="115">
        <v>0</v>
      </c>
      <c r="S35" s="121">
        <f t="shared" si="0"/>
        <v>226</v>
      </c>
      <c r="T35" s="121">
        <f t="shared" si="1"/>
        <v>2180592.85</v>
      </c>
    </row>
    <row r="36" spans="3:20" ht="15.5" x14ac:dyDescent="0.35">
      <c r="C36" s="117">
        <v>30</v>
      </c>
      <c r="D36" s="77" t="s">
        <v>55</v>
      </c>
      <c r="E36" s="115">
        <v>0</v>
      </c>
      <c r="F36" s="115">
        <v>0</v>
      </c>
      <c r="G36" s="115">
        <v>0</v>
      </c>
      <c r="H36" s="115">
        <v>0</v>
      </c>
      <c r="I36" s="115">
        <v>113</v>
      </c>
      <c r="J36" s="115">
        <v>41878000.439999998</v>
      </c>
      <c r="K36" s="115">
        <v>2</v>
      </c>
      <c r="L36" s="115">
        <v>2151272</v>
      </c>
      <c r="M36" s="115">
        <v>0</v>
      </c>
      <c r="N36" s="115">
        <v>0</v>
      </c>
      <c r="O36" s="115">
        <v>7</v>
      </c>
      <c r="P36" s="115">
        <v>663728</v>
      </c>
      <c r="Q36" s="115">
        <v>0</v>
      </c>
      <c r="R36" s="115">
        <v>0</v>
      </c>
      <c r="S36" s="121">
        <f t="shared" si="0"/>
        <v>122</v>
      </c>
      <c r="T36" s="121">
        <f t="shared" si="1"/>
        <v>44693000.439999998</v>
      </c>
    </row>
    <row r="37" spans="3:20" ht="15.5" x14ac:dyDescent="0.35">
      <c r="C37" s="117">
        <v>31</v>
      </c>
      <c r="D37" s="77" t="s">
        <v>15</v>
      </c>
      <c r="E37" s="115">
        <v>1</v>
      </c>
      <c r="F37" s="115">
        <v>680000</v>
      </c>
      <c r="G37" s="115">
        <v>0</v>
      </c>
      <c r="H37" s="115">
        <v>0</v>
      </c>
      <c r="I37" s="115">
        <v>2</v>
      </c>
      <c r="J37" s="115">
        <v>1480000</v>
      </c>
      <c r="K37" s="115">
        <v>0</v>
      </c>
      <c r="L37" s="115">
        <v>0</v>
      </c>
      <c r="M37" s="115">
        <v>0</v>
      </c>
      <c r="N37" s="115">
        <v>0</v>
      </c>
      <c r="O37" s="115">
        <v>0</v>
      </c>
      <c r="P37" s="115">
        <v>0</v>
      </c>
      <c r="Q37" s="115">
        <v>0</v>
      </c>
      <c r="R37" s="115">
        <v>0</v>
      </c>
      <c r="S37" s="121">
        <f t="shared" si="0"/>
        <v>3</v>
      </c>
      <c r="T37" s="121">
        <f t="shared" si="1"/>
        <v>2160000</v>
      </c>
    </row>
    <row r="38" spans="3:20" ht="15.5" x14ac:dyDescent="0.35">
      <c r="C38" s="117">
        <v>32</v>
      </c>
      <c r="D38" s="77" t="s">
        <v>62</v>
      </c>
      <c r="E38" s="115">
        <v>0</v>
      </c>
      <c r="F38" s="115">
        <v>0</v>
      </c>
      <c r="G38" s="115">
        <v>0</v>
      </c>
      <c r="H38" s="115">
        <v>0</v>
      </c>
      <c r="I38" s="115">
        <v>1</v>
      </c>
      <c r="J38" s="115">
        <v>14332</v>
      </c>
      <c r="K38" s="115">
        <v>2</v>
      </c>
      <c r="L38" s="115">
        <v>832407</v>
      </c>
      <c r="M38" s="115">
        <v>0</v>
      </c>
      <c r="N38" s="115">
        <v>0</v>
      </c>
      <c r="O38" s="115">
        <v>0</v>
      </c>
      <c r="P38" s="115">
        <v>0</v>
      </c>
      <c r="Q38" s="115">
        <v>0</v>
      </c>
      <c r="R38" s="115">
        <v>0</v>
      </c>
      <c r="S38" s="121">
        <f t="shared" si="0"/>
        <v>3</v>
      </c>
      <c r="T38" s="121">
        <f t="shared" si="1"/>
        <v>846739</v>
      </c>
    </row>
    <row r="39" spans="3:20" ht="15.5" x14ac:dyDescent="0.35">
      <c r="C39" s="117">
        <v>33</v>
      </c>
      <c r="D39" s="77" t="s">
        <v>44</v>
      </c>
      <c r="E39" s="115">
        <v>2</v>
      </c>
      <c r="F39" s="115">
        <v>820000</v>
      </c>
      <c r="G39" s="115">
        <v>0</v>
      </c>
      <c r="H39" s="115">
        <v>0</v>
      </c>
      <c r="I39" s="115">
        <v>4</v>
      </c>
      <c r="J39" s="115">
        <v>1410000</v>
      </c>
      <c r="K39" s="115">
        <v>2</v>
      </c>
      <c r="L39" s="115">
        <v>880000</v>
      </c>
      <c r="M39" s="115">
        <v>0</v>
      </c>
      <c r="N39" s="115">
        <v>0</v>
      </c>
      <c r="O39" s="115">
        <v>0</v>
      </c>
      <c r="P39" s="115">
        <v>0</v>
      </c>
      <c r="Q39" s="115">
        <v>0</v>
      </c>
      <c r="R39" s="115">
        <v>0</v>
      </c>
      <c r="S39" s="121">
        <f t="shared" si="0"/>
        <v>8</v>
      </c>
      <c r="T39" s="121">
        <f t="shared" si="1"/>
        <v>3110000</v>
      </c>
    </row>
    <row r="40" spans="3:20" ht="15.5" x14ac:dyDescent="0.35">
      <c r="C40" s="117">
        <v>34</v>
      </c>
      <c r="D40" s="77" t="s">
        <v>16</v>
      </c>
      <c r="E40" s="115">
        <v>3</v>
      </c>
      <c r="F40" s="115">
        <v>432915</v>
      </c>
      <c r="G40" s="115">
        <v>0</v>
      </c>
      <c r="H40" s="115">
        <v>0</v>
      </c>
      <c r="I40" s="115">
        <v>10</v>
      </c>
      <c r="J40" s="115">
        <v>5149962</v>
      </c>
      <c r="K40" s="115">
        <v>8</v>
      </c>
      <c r="L40" s="115">
        <v>2744750</v>
      </c>
      <c r="M40" s="115">
        <v>0</v>
      </c>
      <c r="N40" s="115">
        <v>0</v>
      </c>
      <c r="O40" s="115">
        <v>1</v>
      </c>
      <c r="P40" s="115">
        <v>3000</v>
      </c>
      <c r="Q40" s="115">
        <v>0</v>
      </c>
      <c r="R40" s="115">
        <v>0</v>
      </c>
      <c r="S40" s="121">
        <f t="shared" si="0"/>
        <v>22</v>
      </c>
      <c r="T40" s="121">
        <f t="shared" si="1"/>
        <v>8330627</v>
      </c>
    </row>
    <row r="41" spans="3:20" ht="15.5" x14ac:dyDescent="0.35">
      <c r="C41" s="117">
        <v>35</v>
      </c>
      <c r="D41" s="77" t="s">
        <v>63</v>
      </c>
      <c r="E41" s="116">
        <v>0</v>
      </c>
      <c r="F41" s="116">
        <v>0</v>
      </c>
      <c r="G41" s="116">
        <v>0</v>
      </c>
      <c r="H41" s="116">
        <v>0</v>
      </c>
      <c r="I41" s="116">
        <v>0</v>
      </c>
      <c r="J41" s="116">
        <v>0</v>
      </c>
      <c r="K41" s="116">
        <v>0</v>
      </c>
      <c r="L41" s="116">
        <v>0</v>
      </c>
      <c r="M41" s="116">
        <v>0</v>
      </c>
      <c r="N41" s="116">
        <v>0</v>
      </c>
      <c r="O41" s="116">
        <v>0</v>
      </c>
      <c r="P41" s="116">
        <v>0</v>
      </c>
      <c r="Q41" s="116">
        <v>0</v>
      </c>
      <c r="R41" s="116">
        <v>0</v>
      </c>
      <c r="S41" s="116">
        <f t="shared" si="0"/>
        <v>0</v>
      </c>
      <c r="T41" s="116">
        <f t="shared" si="1"/>
        <v>0</v>
      </c>
    </row>
    <row r="42" spans="3:20" ht="15.5" x14ac:dyDescent="0.35">
      <c r="C42" s="117">
        <v>36</v>
      </c>
      <c r="D42" s="77" t="s">
        <v>43</v>
      </c>
      <c r="E42" s="115">
        <v>3</v>
      </c>
      <c r="F42" s="115">
        <v>3146940</v>
      </c>
      <c r="G42" s="115">
        <v>0</v>
      </c>
      <c r="H42" s="115">
        <v>0</v>
      </c>
      <c r="I42" s="115">
        <v>12</v>
      </c>
      <c r="J42" s="115">
        <v>4166564</v>
      </c>
      <c r="K42" s="115">
        <v>19</v>
      </c>
      <c r="L42" s="115">
        <v>7169450</v>
      </c>
      <c r="M42" s="115">
        <v>3</v>
      </c>
      <c r="N42" s="115">
        <v>150000</v>
      </c>
      <c r="O42" s="115">
        <v>4</v>
      </c>
      <c r="P42" s="115">
        <v>3111864</v>
      </c>
      <c r="Q42" s="115">
        <v>0</v>
      </c>
      <c r="R42" s="115">
        <v>0</v>
      </c>
      <c r="S42" s="121">
        <f t="shared" si="0"/>
        <v>41</v>
      </c>
      <c r="T42" s="121">
        <f t="shared" si="1"/>
        <v>17744818</v>
      </c>
    </row>
    <row r="43" spans="3:20" ht="15.5" x14ac:dyDescent="0.35">
      <c r="C43" s="117">
        <v>37</v>
      </c>
      <c r="D43" s="77" t="s">
        <v>65</v>
      </c>
      <c r="E43" s="115">
        <v>0</v>
      </c>
      <c r="F43" s="115">
        <v>0</v>
      </c>
      <c r="G43" s="115">
        <v>0</v>
      </c>
      <c r="H43" s="115">
        <v>0</v>
      </c>
      <c r="I43" s="115">
        <v>0</v>
      </c>
      <c r="J43" s="115">
        <v>0</v>
      </c>
      <c r="K43" s="115">
        <v>3</v>
      </c>
      <c r="L43" s="115">
        <v>1252800</v>
      </c>
      <c r="M43" s="115">
        <v>0</v>
      </c>
      <c r="N43" s="115">
        <v>0</v>
      </c>
      <c r="O43" s="115">
        <v>0</v>
      </c>
      <c r="P43" s="115">
        <v>0</v>
      </c>
      <c r="Q43" s="115">
        <v>0</v>
      </c>
      <c r="R43" s="115">
        <v>0</v>
      </c>
      <c r="S43" s="121">
        <f t="shared" si="0"/>
        <v>3</v>
      </c>
      <c r="T43" s="121">
        <f t="shared" si="1"/>
        <v>1252800</v>
      </c>
    </row>
    <row r="44" spans="3:20" ht="15.5" x14ac:dyDescent="0.35">
      <c r="C44" s="119"/>
      <c r="D44" s="118" t="s">
        <v>116</v>
      </c>
      <c r="E44" s="120">
        <f>SUM(E7:E43)</f>
        <v>21055</v>
      </c>
      <c r="F44" s="120">
        <f t="shared" ref="F44:R44" si="2">SUM(F7:F43)</f>
        <v>144375531.34</v>
      </c>
      <c r="G44" s="120">
        <f t="shared" si="2"/>
        <v>12</v>
      </c>
      <c r="H44" s="120">
        <f t="shared" si="2"/>
        <v>479200</v>
      </c>
      <c r="I44" s="120">
        <f t="shared" si="2"/>
        <v>4327</v>
      </c>
      <c r="J44" s="120">
        <f t="shared" si="2"/>
        <v>324332249.44</v>
      </c>
      <c r="K44" s="120">
        <f t="shared" si="2"/>
        <v>230</v>
      </c>
      <c r="L44" s="120">
        <f t="shared" si="2"/>
        <v>77573236.409999996</v>
      </c>
      <c r="M44" s="120">
        <f t="shared" si="2"/>
        <v>1489</v>
      </c>
      <c r="N44" s="120">
        <f t="shared" si="2"/>
        <v>22874681.899999999</v>
      </c>
      <c r="O44" s="120">
        <f t="shared" si="2"/>
        <v>287</v>
      </c>
      <c r="P44" s="120">
        <f t="shared" si="2"/>
        <v>9393407.1999999993</v>
      </c>
      <c r="Q44" s="120">
        <f t="shared" si="2"/>
        <v>2</v>
      </c>
      <c r="R44" s="120">
        <f t="shared" si="2"/>
        <v>135000</v>
      </c>
      <c r="S44" s="120">
        <f t="shared" si="0"/>
        <v>27402</v>
      </c>
      <c r="T44" s="120">
        <f t="shared" si="0"/>
        <v>579163306.28999996</v>
      </c>
    </row>
    <row r="45" spans="3:20" x14ac:dyDescent="0.35">
      <c r="S45" s="112"/>
      <c r="T45" s="112"/>
    </row>
    <row r="46" spans="3:20" x14ac:dyDescent="0.35">
      <c r="S46" s="112"/>
    </row>
    <row r="50" spans="7:7" x14ac:dyDescent="0.35">
      <c r="G50" t="s">
        <v>85</v>
      </c>
    </row>
  </sheetData>
  <sheetProtection algorithmName="SHA-512" hashValue="7YBgcQHqRAJckOYJ5oHLWJht7TXJSEw/yif27jpCUgTwQHTXD8Q5OFE8y/rAFOoYAnwLtkP7HJM2CfrWud4fTA==" saltValue="JDiJlS+qJFhSxoUrNmEtyg==" spinCount="100000" sheet="1" objects="1" scenarios="1"/>
  <mergeCells count="11">
    <mergeCell ref="S4:T4"/>
    <mergeCell ref="C3:T3"/>
    <mergeCell ref="C4:C6"/>
    <mergeCell ref="D4:D6"/>
    <mergeCell ref="Q4:R4"/>
    <mergeCell ref="E4:F4"/>
    <mergeCell ref="G4:H4"/>
    <mergeCell ref="I4:J4"/>
    <mergeCell ref="K4:L4"/>
    <mergeCell ref="M4:N4"/>
    <mergeCell ref="O4:P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C18F1-0B39-4EEC-A44D-997A7EB97216}">
  <dimension ref="C2:T35"/>
  <sheetViews>
    <sheetView zoomScale="70" zoomScaleNormal="70" workbookViewId="0">
      <selection activeCell="C3" sqref="C3:T3"/>
    </sheetView>
  </sheetViews>
  <sheetFormatPr defaultRowHeight="14.5" x14ac:dyDescent="0.35"/>
  <cols>
    <col min="3" max="3" width="5.26953125" bestFit="1" customWidth="1"/>
    <col min="4" max="4" width="47.7265625" bestFit="1" customWidth="1"/>
    <col min="5" max="5" width="10.08984375" bestFit="1" customWidth="1"/>
    <col min="6" max="6" width="11.90625" bestFit="1" customWidth="1"/>
    <col min="7" max="7" width="10.08984375" bestFit="1" customWidth="1"/>
    <col min="8" max="8" width="15.6328125" bestFit="1" customWidth="1"/>
    <col min="9" max="9" width="10.08984375" bestFit="1" customWidth="1"/>
    <col min="10" max="10" width="15.6328125" bestFit="1" customWidth="1"/>
    <col min="11" max="11" width="10.08984375" bestFit="1" customWidth="1"/>
    <col min="12" max="12" width="14.1796875" bestFit="1" customWidth="1"/>
    <col min="13" max="13" width="10.08984375" bestFit="1" customWidth="1"/>
    <col min="14" max="14" width="15.6328125" bestFit="1" customWidth="1"/>
    <col min="15" max="15" width="10.08984375" bestFit="1" customWidth="1"/>
    <col min="16" max="16" width="15.6328125" bestFit="1" customWidth="1"/>
    <col min="17" max="17" width="10.08984375" bestFit="1" customWidth="1"/>
    <col min="18" max="18" width="11.90625" bestFit="1" customWidth="1"/>
    <col min="19" max="19" width="10.08984375" bestFit="1" customWidth="1"/>
    <col min="20" max="20" width="17.1796875" bestFit="1" customWidth="1"/>
  </cols>
  <sheetData>
    <row r="2" spans="3:20" ht="15" thickBot="1" x14ac:dyDescent="0.4"/>
    <row r="3" spans="3:20" ht="15.5" x14ac:dyDescent="0.35">
      <c r="C3" s="155" t="s">
        <v>115</v>
      </c>
      <c r="D3" s="156"/>
      <c r="E3" s="156"/>
      <c r="F3" s="156"/>
      <c r="G3" s="156"/>
      <c r="H3" s="156"/>
      <c r="I3" s="156"/>
      <c r="J3" s="156"/>
      <c r="K3" s="156"/>
      <c r="L3" s="156"/>
      <c r="M3" s="156"/>
      <c r="N3" s="156"/>
      <c r="O3" s="156"/>
      <c r="P3" s="156"/>
      <c r="Q3" s="156"/>
      <c r="R3" s="156"/>
      <c r="S3" s="156"/>
      <c r="T3" s="157"/>
    </row>
    <row r="4" spans="3:20" ht="50" customHeight="1" x14ac:dyDescent="0.35">
      <c r="C4" s="183" t="s">
        <v>90</v>
      </c>
      <c r="D4" s="184" t="s">
        <v>8</v>
      </c>
      <c r="E4" s="181" t="s">
        <v>106</v>
      </c>
      <c r="F4" s="181"/>
      <c r="G4" s="181" t="s">
        <v>107</v>
      </c>
      <c r="H4" s="181"/>
      <c r="I4" s="181" t="s">
        <v>108</v>
      </c>
      <c r="J4" s="181"/>
      <c r="K4" s="181" t="s">
        <v>109</v>
      </c>
      <c r="L4" s="181"/>
      <c r="M4" s="181" t="s">
        <v>110</v>
      </c>
      <c r="N4" s="181"/>
      <c r="O4" s="181" t="s">
        <v>111</v>
      </c>
      <c r="P4" s="181"/>
      <c r="Q4" s="181" t="s">
        <v>112</v>
      </c>
      <c r="R4" s="181"/>
      <c r="S4" s="181" t="s">
        <v>114</v>
      </c>
      <c r="T4" s="182"/>
    </row>
    <row r="5" spans="3:20" ht="15.5" x14ac:dyDescent="0.35">
      <c r="C5" s="164"/>
      <c r="D5" s="185"/>
      <c r="E5" s="76" t="s">
        <v>86</v>
      </c>
      <c r="F5" s="76" t="s">
        <v>87</v>
      </c>
      <c r="G5" s="76" t="s">
        <v>86</v>
      </c>
      <c r="H5" s="76" t="s">
        <v>87</v>
      </c>
      <c r="I5" s="76" t="s">
        <v>86</v>
      </c>
      <c r="J5" s="76" t="s">
        <v>87</v>
      </c>
      <c r="K5" s="76" t="s">
        <v>86</v>
      </c>
      <c r="L5" s="76" t="s">
        <v>87</v>
      </c>
      <c r="M5" s="76" t="s">
        <v>86</v>
      </c>
      <c r="N5" s="76" t="s">
        <v>87</v>
      </c>
      <c r="O5" s="76" t="s">
        <v>86</v>
      </c>
      <c r="P5" s="76" t="s">
        <v>87</v>
      </c>
      <c r="Q5" s="76" t="s">
        <v>86</v>
      </c>
      <c r="R5" s="76" t="s">
        <v>87</v>
      </c>
      <c r="S5" s="76" t="s">
        <v>86</v>
      </c>
      <c r="T5" s="124" t="s">
        <v>87</v>
      </c>
    </row>
    <row r="6" spans="3:20" ht="16" thickBot="1" x14ac:dyDescent="0.4">
      <c r="C6" s="165"/>
      <c r="D6" s="186"/>
      <c r="E6" s="127"/>
      <c r="F6" s="127" t="s">
        <v>91</v>
      </c>
      <c r="G6" s="127"/>
      <c r="H6" s="127" t="s">
        <v>91</v>
      </c>
      <c r="I6" s="127"/>
      <c r="J6" s="127" t="s">
        <v>91</v>
      </c>
      <c r="K6" s="127"/>
      <c r="L6" s="127" t="s">
        <v>91</v>
      </c>
      <c r="M6" s="127"/>
      <c r="N6" s="127" t="s">
        <v>91</v>
      </c>
      <c r="O6" s="127"/>
      <c r="P6" s="127" t="s">
        <v>91</v>
      </c>
      <c r="Q6" s="127"/>
      <c r="R6" s="127" t="s">
        <v>91</v>
      </c>
      <c r="S6" s="127"/>
      <c r="T6" s="128" t="s">
        <v>91</v>
      </c>
    </row>
    <row r="7" spans="3:20" ht="15.5" x14ac:dyDescent="0.35">
      <c r="C7" s="117">
        <v>1</v>
      </c>
      <c r="D7" s="77" t="s">
        <v>78</v>
      </c>
      <c r="E7" s="77">
        <v>0</v>
      </c>
      <c r="F7" s="77">
        <v>0</v>
      </c>
      <c r="G7" s="77">
        <v>0</v>
      </c>
      <c r="H7" s="77">
        <v>0</v>
      </c>
      <c r="I7" s="77">
        <v>9</v>
      </c>
      <c r="J7" s="77">
        <v>784210</v>
      </c>
      <c r="K7" s="77">
        <v>0</v>
      </c>
      <c r="L7" s="77">
        <v>0</v>
      </c>
      <c r="M7" s="77">
        <v>0</v>
      </c>
      <c r="N7" s="77">
        <v>0</v>
      </c>
      <c r="O7" s="77">
        <v>0</v>
      </c>
      <c r="P7" s="77">
        <v>0</v>
      </c>
      <c r="Q7" s="77">
        <v>0</v>
      </c>
      <c r="R7" s="77">
        <v>0</v>
      </c>
      <c r="S7" s="77">
        <f>E7+G7+I7+K7+M7+O7+Q7</f>
        <v>9</v>
      </c>
      <c r="T7" s="77">
        <f>F7+H7+J7+L7+N7+P7+R7</f>
        <v>784210</v>
      </c>
    </row>
    <row r="8" spans="3:20" ht="15.5" x14ac:dyDescent="0.35">
      <c r="C8" s="117">
        <v>2</v>
      </c>
      <c r="D8" s="77" t="s">
        <v>76</v>
      </c>
      <c r="E8" s="116">
        <v>0</v>
      </c>
      <c r="F8" s="116">
        <v>0</v>
      </c>
      <c r="G8" s="116">
        <v>0</v>
      </c>
      <c r="H8" s="116">
        <v>0</v>
      </c>
      <c r="I8" s="116">
        <v>0</v>
      </c>
      <c r="J8" s="116">
        <v>0</v>
      </c>
      <c r="K8" s="116">
        <v>0</v>
      </c>
      <c r="L8" s="116">
        <v>0</v>
      </c>
      <c r="M8" s="116">
        <v>0</v>
      </c>
      <c r="N8" s="116">
        <v>0</v>
      </c>
      <c r="O8" s="116">
        <v>0</v>
      </c>
      <c r="P8" s="116">
        <v>0</v>
      </c>
      <c r="Q8" s="116">
        <v>0</v>
      </c>
      <c r="R8" s="116">
        <v>0</v>
      </c>
      <c r="S8" s="116">
        <f t="shared" ref="S8:S29" si="0">E8+G8+I8+K8+M8+O8+Q8</f>
        <v>0</v>
      </c>
      <c r="T8" s="116">
        <f t="shared" ref="T8:T29" si="1">F8+H8+J8+L8+N8+P8+R8</f>
        <v>0</v>
      </c>
    </row>
    <row r="9" spans="3:20" ht="15.5" x14ac:dyDescent="0.35">
      <c r="C9" s="117">
        <v>3</v>
      </c>
      <c r="D9" s="77" t="s">
        <v>77</v>
      </c>
      <c r="E9" s="77">
        <v>0</v>
      </c>
      <c r="F9" s="77">
        <v>0</v>
      </c>
      <c r="G9" s="77">
        <v>3</v>
      </c>
      <c r="H9" s="77">
        <v>2328922.65</v>
      </c>
      <c r="I9" s="77">
        <v>1</v>
      </c>
      <c r="J9" s="77">
        <v>303650.64</v>
      </c>
      <c r="K9" s="77">
        <v>2</v>
      </c>
      <c r="L9" s="77">
        <v>806030.79</v>
      </c>
      <c r="M9" s="77">
        <v>2</v>
      </c>
      <c r="N9" s="77">
        <v>12926554</v>
      </c>
      <c r="O9" s="77">
        <v>0</v>
      </c>
      <c r="P9" s="77">
        <v>0</v>
      </c>
      <c r="Q9" s="77">
        <v>0</v>
      </c>
      <c r="R9" s="77">
        <v>0</v>
      </c>
      <c r="S9" s="77">
        <f t="shared" si="0"/>
        <v>8</v>
      </c>
      <c r="T9" s="77">
        <f t="shared" si="1"/>
        <v>16365158.08</v>
      </c>
    </row>
    <row r="10" spans="3:20" ht="15.5" x14ac:dyDescent="0.35">
      <c r="C10" s="117">
        <v>4</v>
      </c>
      <c r="D10" s="77" t="s">
        <v>17</v>
      </c>
      <c r="E10" s="77">
        <v>0</v>
      </c>
      <c r="F10" s="77">
        <v>0</v>
      </c>
      <c r="G10" s="77">
        <v>0</v>
      </c>
      <c r="H10" s="77">
        <v>0</v>
      </c>
      <c r="I10" s="77">
        <v>2</v>
      </c>
      <c r="J10" s="77">
        <v>20000</v>
      </c>
      <c r="K10" s="77">
        <v>0</v>
      </c>
      <c r="L10" s="77">
        <v>0</v>
      </c>
      <c r="M10" s="77">
        <v>1</v>
      </c>
      <c r="N10" s="77">
        <v>100000</v>
      </c>
      <c r="O10" s="77">
        <v>0</v>
      </c>
      <c r="P10" s="77">
        <v>0</v>
      </c>
      <c r="Q10" s="77">
        <v>0</v>
      </c>
      <c r="R10" s="77">
        <v>0</v>
      </c>
      <c r="S10" s="77">
        <f t="shared" si="0"/>
        <v>3</v>
      </c>
      <c r="T10" s="77">
        <f t="shared" si="1"/>
        <v>120000</v>
      </c>
    </row>
    <row r="11" spans="3:20" ht="15.5" x14ac:dyDescent="0.35">
      <c r="C11" s="117">
        <v>5</v>
      </c>
      <c r="D11" s="77" t="s">
        <v>18</v>
      </c>
      <c r="E11" s="77">
        <v>0</v>
      </c>
      <c r="F11" s="77">
        <v>0</v>
      </c>
      <c r="G11" s="77">
        <v>0</v>
      </c>
      <c r="H11" s="77">
        <v>0</v>
      </c>
      <c r="I11" s="77">
        <v>149</v>
      </c>
      <c r="J11" s="77">
        <v>28106560</v>
      </c>
      <c r="K11" s="77">
        <v>0</v>
      </c>
      <c r="L11" s="77">
        <v>0</v>
      </c>
      <c r="M11" s="77">
        <v>21</v>
      </c>
      <c r="N11" s="77">
        <v>2989138</v>
      </c>
      <c r="O11" s="77">
        <v>3</v>
      </c>
      <c r="P11" s="77">
        <v>260867</v>
      </c>
      <c r="Q11" s="77">
        <v>0</v>
      </c>
      <c r="R11" s="77">
        <v>0</v>
      </c>
      <c r="S11" s="77">
        <f t="shared" si="0"/>
        <v>173</v>
      </c>
      <c r="T11" s="77">
        <f t="shared" si="1"/>
        <v>31356565</v>
      </c>
    </row>
    <row r="12" spans="3:20" ht="15.5" x14ac:dyDescent="0.35">
      <c r="C12" s="117">
        <v>6</v>
      </c>
      <c r="D12" s="77" t="s">
        <v>19</v>
      </c>
      <c r="E12" s="77">
        <v>0</v>
      </c>
      <c r="F12" s="77">
        <v>0</v>
      </c>
      <c r="G12" s="77">
        <v>0</v>
      </c>
      <c r="H12" s="77">
        <v>0</v>
      </c>
      <c r="I12" s="77">
        <v>0</v>
      </c>
      <c r="J12" s="77">
        <v>0</v>
      </c>
      <c r="K12" s="77">
        <v>0</v>
      </c>
      <c r="L12" s="77">
        <v>0</v>
      </c>
      <c r="M12" s="77">
        <v>0</v>
      </c>
      <c r="N12" s="77">
        <v>0</v>
      </c>
      <c r="O12" s="77">
        <v>60</v>
      </c>
      <c r="P12" s="77">
        <v>3700000</v>
      </c>
      <c r="Q12" s="77">
        <v>0</v>
      </c>
      <c r="R12" s="77">
        <v>0</v>
      </c>
      <c r="S12" s="77">
        <f t="shared" si="0"/>
        <v>60</v>
      </c>
      <c r="T12" s="77">
        <f t="shared" si="1"/>
        <v>3700000</v>
      </c>
    </row>
    <row r="13" spans="3:20" ht="15.5" x14ac:dyDescent="0.35">
      <c r="C13" s="117">
        <v>7</v>
      </c>
      <c r="D13" s="77" t="s">
        <v>20</v>
      </c>
      <c r="E13" s="116">
        <v>0</v>
      </c>
      <c r="F13" s="116">
        <v>0</v>
      </c>
      <c r="G13" s="116">
        <v>0</v>
      </c>
      <c r="H13" s="116">
        <v>0</v>
      </c>
      <c r="I13" s="116">
        <v>0</v>
      </c>
      <c r="J13" s="116">
        <v>0</v>
      </c>
      <c r="K13" s="116">
        <v>0</v>
      </c>
      <c r="L13" s="116">
        <v>0</v>
      </c>
      <c r="M13" s="116">
        <v>0</v>
      </c>
      <c r="N13" s="116">
        <v>0</v>
      </c>
      <c r="O13" s="116">
        <v>0</v>
      </c>
      <c r="P13" s="116">
        <v>0</v>
      </c>
      <c r="Q13" s="116">
        <v>0</v>
      </c>
      <c r="R13" s="116">
        <v>0</v>
      </c>
      <c r="S13" s="116">
        <f t="shared" si="0"/>
        <v>0</v>
      </c>
      <c r="T13" s="116">
        <f t="shared" si="1"/>
        <v>0</v>
      </c>
    </row>
    <row r="14" spans="3:20" ht="15.5" x14ac:dyDescent="0.35">
      <c r="C14" s="117">
        <v>8</v>
      </c>
      <c r="D14" s="77" t="s">
        <v>21</v>
      </c>
      <c r="E14" s="116">
        <v>0</v>
      </c>
      <c r="F14" s="116">
        <v>0</v>
      </c>
      <c r="G14" s="116">
        <v>0</v>
      </c>
      <c r="H14" s="116">
        <v>0</v>
      </c>
      <c r="I14" s="116">
        <v>0</v>
      </c>
      <c r="J14" s="116">
        <v>0</v>
      </c>
      <c r="K14" s="116">
        <v>0</v>
      </c>
      <c r="L14" s="116">
        <v>0</v>
      </c>
      <c r="M14" s="116">
        <v>0</v>
      </c>
      <c r="N14" s="116">
        <v>0</v>
      </c>
      <c r="O14" s="116">
        <v>0</v>
      </c>
      <c r="P14" s="116">
        <v>0</v>
      </c>
      <c r="Q14" s="116">
        <v>0</v>
      </c>
      <c r="R14" s="116">
        <v>0</v>
      </c>
      <c r="S14" s="116">
        <f t="shared" si="0"/>
        <v>0</v>
      </c>
      <c r="T14" s="116">
        <f t="shared" si="1"/>
        <v>0</v>
      </c>
    </row>
    <row r="15" spans="3:20" ht="15.5" x14ac:dyDescent="0.35">
      <c r="C15" s="117">
        <v>9</v>
      </c>
      <c r="D15" s="77" t="s">
        <v>22</v>
      </c>
      <c r="E15" s="116">
        <v>0</v>
      </c>
      <c r="F15" s="116">
        <v>0</v>
      </c>
      <c r="G15" s="116">
        <v>0</v>
      </c>
      <c r="H15" s="116">
        <v>0</v>
      </c>
      <c r="I15" s="116">
        <v>0</v>
      </c>
      <c r="J15" s="116">
        <v>0</v>
      </c>
      <c r="K15" s="116">
        <v>0</v>
      </c>
      <c r="L15" s="116">
        <v>0</v>
      </c>
      <c r="M15" s="116">
        <v>0</v>
      </c>
      <c r="N15" s="116">
        <v>0</v>
      </c>
      <c r="O15" s="116">
        <v>0</v>
      </c>
      <c r="P15" s="116">
        <v>0</v>
      </c>
      <c r="Q15" s="116">
        <v>0</v>
      </c>
      <c r="R15" s="116">
        <v>0</v>
      </c>
      <c r="S15" s="116">
        <f t="shared" si="0"/>
        <v>0</v>
      </c>
      <c r="T15" s="116">
        <f t="shared" si="1"/>
        <v>0</v>
      </c>
    </row>
    <row r="16" spans="3:20" ht="15.5" x14ac:dyDescent="0.35">
      <c r="C16" s="117">
        <v>10</v>
      </c>
      <c r="D16" s="77" t="s">
        <v>23</v>
      </c>
      <c r="E16" s="116">
        <v>0</v>
      </c>
      <c r="F16" s="116">
        <v>0</v>
      </c>
      <c r="G16" s="116">
        <v>0</v>
      </c>
      <c r="H16" s="116">
        <v>0</v>
      </c>
      <c r="I16" s="116">
        <v>0</v>
      </c>
      <c r="J16" s="116">
        <v>0</v>
      </c>
      <c r="K16" s="116">
        <v>0</v>
      </c>
      <c r="L16" s="116">
        <v>0</v>
      </c>
      <c r="M16" s="116">
        <v>0</v>
      </c>
      <c r="N16" s="116">
        <v>0</v>
      </c>
      <c r="O16" s="116">
        <v>0</v>
      </c>
      <c r="P16" s="116">
        <v>0</v>
      </c>
      <c r="Q16" s="116">
        <v>0</v>
      </c>
      <c r="R16" s="116">
        <v>0</v>
      </c>
      <c r="S16" s="116">
        <f t="shared" si="0"/>
        <v>0</v>
      </c>
      <c r="T16" s="116">
        <f t="shared" si="1"/>
        <v>0</v>
      </c>
    </row>
    <row r="17" spans="3:20" ht="15.5" x14ac:dyDescent="0.35">
      <c r="C17" s="117">
        <v>11</v>
      </c>
      <c r="D17" s="77" t="s">
        <v>14</v>
      </c>
      <c r="E17" s="77">
        <v>0</v>
      </c>
      <c r="F17" s="77">
        <v>0</v>
      </c>
      <c r="G17" s="77">
        <v>0</v>
      </c>
      <c r="H17" s="77">
        <v>0</v>
      </c>
      <c r="I17" s="77">
        <v>0</v>
      </c>
      <c r="J17" s="77">
        <v>0</v>
      </c>
      <c r="K17" s="77">
        <v>1</v>
      </c>
      <c r="L17" s="77">
        <v>1675655</v>
      </c>
      <c r="M17" s="77">
        <v>0</v>
      </c>
      <c r="N17" s="77">
        <v>0</v>
      </c>
      <c r="O17" s="77">
        <v>0</v>
      </c>
      <c r="P17" s="77">
        <v>0</v>
      </c>
      <c r="Q17" s="77">
        <v>0</v>
      </c>
      <c r="R17" s="77">
        <v>0</v>
      </c>
      <c r="S17" s="77">
        <f t="shared" si="0"/>
        <v>1</v>
      </c>
      <c r="T17" s="77">
        <f t="shared" si="1"/>
        <v>1675655</v>
      </c>
    </row>
    <row r="18" spans="3:20" ht="15.5" x14ac:dyDescent="0.35">
      <c r="C18" s="117">
        <v>12</v>
      </c>
      <c r="D18" s="77" t="s">
        <v>24</v>
      </c>
      <c r="E18" s="116">
        <v>0</v>
      </c>
      <c r="F18" s="116">
        <v>0</v>
      </c>
      <c r="G18" s="116">
        <v>0</v>
      </c>
      <c r="H18" s="116">
        <v>0</v>
      </c>
      <c r="I18" s="116">
        <v>0</v>
      </c>
      <c r="J18" s="116">
        <v>0</v>
      </c>
      <c r="K18" s="116">
        <v>0</v>
      </c>
      <c r="L18" s="116">
        <v>0</v>
      </c>
      <c r="M18" s="116">
        <v>0</v>
      </c>
      <c r="N18" s="116">
        <v>0</v>
      </c>
      <c r="O18" s="116">
        <v>0</v>
      </c>
      <c r="P18" s="116">
        <v>0</v>
      </c>
      <c r="Q18" s="116">
        <v>0</v>
      </c>
      <c r="R18" s="116">
        <v>0</v>
      </c>
      <c r="S18" s="116">
        <f t="shared" si="0"/>
        <v>0</v>
      </c>
      <c r="T18" s="116">
        <f t="shared" si="1"/>
        <v>0</v>
      </c>
    </row>
    <row r="19" spans="3:20" ht="15.5" x14ac:dyDescent="0.35">
      <c r="C19" s="117">
        <v>13</v>
      </c>
      <c r="D19" s="77" t="s">
        <v>75</v>
      </c>
      <c r="E19" s="77">
        <v>0</v>
      </c>
      <c r="F19" s="77">
        <v>0</v>
      </c>
      <c r="G19" s="77">
        <v>0</v>
      </c>
      <c r="H19" s="77">
        <v>0</v>
      </c>
      <c r="I19" s="77">
        <v>0</v>
      </c>
      <c r="J19" s="77">
        <v>0</v>
      </c>
      <c r="K19" s="77">
        <v>28</v>
      </c>
      <c r="L19" s="77">
        <v>3250746</v>
      </c>
      <c r="M19" s="77">
        <v>0</v>
      </c>
      <c r="N19" s="77">
        <v>0</v>
      </c>
      <c r="O19" s="77">
        <v>0</v>
      </c>
      <c r="P19" s="77">
        <v>0</v>
      </c>
      <c r="Q19" s="77">
        <v>0</v>
      </c>
      <c r="R19" s="77">
        <v>0</v>
      </c>
      <c r="S19" s="77">
        <f t="shared" si="0"/>
        <v>28</v>
      </c>
      <c r="T19" s="77">
        <f t="shared" si="1"/>
        <v>3250746</v>
      </c>
    </row>
    <row r="20" spans="3:20" ht="15.5" x14ac:dyDescent="0.35">
      <c r="C20" s="117">
        <v>14</v>
      </c>
      <c r="D20" s="77" t="s">
        <v>25</v>
      </c>
      <c r="E20" s="77">
        <v>0</v>
      </c>
      <c r="F20" s="77">
        <v>0</v>
      </c>
      <c r="G20" s="77">
        <v>0</v>
      </c>
      <c r="H20" s="77">
        <v>0</v>
      </c>
      <c r="I20" s="77">
        <v>0</v>
      </c>
      <c r="J20" s="77">
        <v>0</v>
      </c>
      <c r="K20" s="77">
        <v>3</v>
      </c>
      <c r="L20" s="77">
        <v>311679</v>
      </c>
      <c r="M20" s="77">
        <v>13</v>
      </c>
      <c r="N20" s="77">
        <v>1619914.3599999999</v>
      </c>
      <c r="O20" s="77">
        <v>0</v>
      </c>
      <c r="P20" s="77">
        <v>0</v>
      </c>
      <c r="Q20" s="77">
        <v>0</v>
      </c>
      <c r="R20" s="77">
        <v>0</v>
      </c>
      <c r="S20" s="77">
        <f t="shared" si="0"/>
        <v>16</v>
      </c>
      <c r="T20" s="77">
        <f t="shared" si="1"/>
        <v>1931593.3599999999</v>
      </c>
    </row>
    <row r="21" spans="3:20" ht="15.5" x14ac:dyDescent="0.35">
      <c r="C21" s="117">
        <v>15</v>
      </c>
      <c r="D21" s="77" t="s">
        <v>26</v>
      </c>
      <c r="E21" s="77">
        <v>1</v>
      </c>
      <c r="F21" s="77">
        <v>100000</v>
      </c>
      <c r="G21" s="77">
        <v>0</v>
      </c>
      <c r="H21" s="77">
        <v>0</v>
      </c>
      <c r="I21" s="77">
        <v>2</v>
      </c>
      <c r="J21" s="77">
        <v>172000</v>
      </c>
      <c r="K21" s="77">
        <v>0</v>
      </c>
      <c r="L21" s="77">
        <v>0</v>
      </c>
      <c r="M21" s="77">
        <v>0</v>
      </c>
      <c r="N21" s="77">
        <v>0</v>
      </c>
      <c r="O21" s="77">
        <v>2</v>
      </c>
      <c r="P21" s="77">
        <v>325643</v>
      </c>
      <c r="Q21" s="77">
        <v>0</v>
      </c>
      <c r="R21" s="77">
        <v>0</v>
      </c>
      <c r="S21" s="77">
        <f t="shared" si="0"/>
        <v>5</v>
      </c>
      <c r="T21" s="77">
        <f t="shared" si="1"/>
        <v>597643</v>
      </c>
    </row>
    <row r="22" spans="3:20" ht="15.5" x14ac:dyDescent="0.35">
      <c r="C22" s="117">
        <v>16</v>
      </c>
      <c r="D22" s="77" t="s">
        <v>27</v>
      </c>
      <c r="E22" s="77">
        <v>0</v>
      </c>
      <c r="F22" s="77">
        <v>0</v>
      </c>
      <c r="G22" s="77">
        <v>7</v>
      </c>
      <c r="H22" s="77">
        <v>1679271</v>
      </c>
      <c r="I22" s="77">
        <v>1</v>
      </c>
      <c r="J22" s="77">
        <v>3482460</v>
      </c>
      <c r="K22" s="77">
        <v>0</v>
      </c>
      <c r="L22" s="77">
        <v>0</v>
      </c>
      <c r="M22" s="77">
        <v>0</v>
      </c>
      <c r="N22" s="77">
        <v>0</v>
      </c>
      <c r="O22" s="77">
        <v>0</v>
      </c>
      <c r="P22" s="77">
        <v>0</v>
      </c>
      <c r="Q22" s="77">
        <v>20</v>
      </c>
      <c r="R22" s="77">
        <v>726440</v>
      </c>
      <c r="S22" s="77">
        <f t="shared" si="0"/>
        <v>28</v>
      </c>
      <c r="T22" s="77">
        <f t="shared" si="1"/>
        <v>5888171</v>
      </c>
    </row>
    <row r="23" spans="3:20" ht="15.5" x14ac:dyDescent="0.35">
      <c r="C23" s="117">
        <v>17</v>
      </c>
      <c r="D23" s="77" t="s">
        <v>28</v>
      </c>
      <c r="E23" s="116">
        <v>0</v>
      </c>
      <c r="F23" s="116">
        <v>0</v>
      </c>
      <c r="G23" s="116">
        <v>0</v>
      </c>
      <c r="H23" s="116">
        <v>0</v>
      </c>
      <c r="I23" s="116">
        <v>0</v>
      </c>
      <c r="J23" s="116">
        <v>0</v>
      </c>
      <c r="K23" s="116">
        <v>0</v>
      </c>
      <c r="L23" s="116">
        <v>0</v>
      </c>
      <c r="M23" s="116">
        <v>0</v>
      </c>
      <c r="N23" s="116">
        <v>0</v>
      </c>
      <c r="O23" s="116">
        <v>0</v>
      </c>
      <c r="P23" s="116">
        <v>0</v>
      </c>
      <c r="Q23" s="116">
        <v>0</v>
      </c>
      <c r="R23" s="116">
        <v>0</v>
      </c>
      <c r="S23" s="116">
        <f t="shared" si="0"/>
        <v>0</v>
      </c>
      <c r="T23" s="116">
        <f t="shared" si="1"/>
        <v>0</v>
      </c>
    </row>
    <row r="24" spans="3:20" ht="15.5" x14ac:dyDescent="0.35">
      <c r="C24" s="117">
        <v>18</v>
      </c>
      <c r="D24" s="77" t="s">
        <v>29</v>
      </c>
      <c r="E24" s="77">
        <v>0</v>
      </c>
      <c r="F24" s="77">
        <v>0</v>
      </c>
      <c r="G24" s="77">
        <v>4</v>
      </c>
      <c r="H24" s="77">
        <v>21200</v>
      </c>
      <c r="I24" s="77">
        <v>1</v>
      </c>
      <c r="J24" s="77">
        <v>14000</v>
      </c>
      <c r="K24" s="77">
        <v>3</v>
      </c>
      <c r="L24" s="77">
        <v>139000</v>
      </c>
      <c r="M24" s="77">
        <v>0</v>
      </c>
      <c r="N24" s="77">
        <v>0</v>
      </c>
      <c r="O24" s="77">
        <v>0</v>
      </c>
      <c r="P24" s="77">
        <v>0</v>
      </c>
      <c r="Q24" s="77">
        <v>0</v>
      </c>
      <c r="R24" s="77">
        <v>0</v>
      </c>
      <c r="S24" s="77">
        <f t="shared" si="0"/>
        <v>8</v>
      </c>
      <c r="T24" s="77">
        <f t="shared" si="1"/>
        <v>174200</v>
      </c>
    </row>
    <row r="25" spans="3:20" ht="15.5" x14ac:dyDescent="0.35">
      <c r="C25" s="117">
        <v>19</v>
      </c>
      <c r="D25" s="77" t="s">
        <v>30</v>
      </c>
      <c r="E25" s="77">
        <v>0</v>
      </c>
      <c r="F25" s="77">
        <v>0</v>
      </c>
      <c r="G25" s="77">
        <v>0</v>
      </c>
      <c r="H25" s="77">
        <v>0</v>
      </c>
      <c r="I25" s="77">
        <v>2</v>
      </c>
      <c r="J25" s="77">
        <v>300000</v>
      </c>
      <c r="K25" s="77">
        <v>2</v>
      </c>
      <c r="L25" s="77">
        <v>450000</v>
      </c>
      <c r="M25" s="77">
        <v>3</v>
      </c>
      <c r="N25" s="77">
        <v>249910</v>
      </c>
      <c r="O25" s="77">
        <v>0</v>
      </c>
      <c r="P25" s="77">
        <v>0</v>
      </c>
      <c r="Q25" s="77">
        <v>0</v>
      </c>
      <c r="R25" s="77">
        <v>0</v>
      </c>
      <c r="S25" s="77">
        <f t="shared" si="0"/>
        <v>7</v>
      </c>
      <c r="T25" s="77">
        <f t="shared" si="1"/>
        <v>999910</v>
      </c>
    </row>
    <row r="26" spans="3:20" ht="15.5" x14ac:dyDescent="0.35">
      <c r="C26" s="117">
        <v>20</v>
      </c>
      <c r="D26" s="77" t="s">
        <v>31</v>
      </c>
      <c r="E26" s="77">
        <v>0</v>
      </c>
      <c r="F26" s="77">
        <v>0</v>
      </c>
      <c r="G26" s="77">
        <v>5</v>
      </c>
      <c r="H26" s="77">
        <v>755168</v>
      </c>
      <c r="I26" s="77">
        <v>13</v>
      </c>
      <c r="J26" s="77">
        <v>20727452.370000001</v>
      </c>
      <c r="K26" s="77">
        <v>2</v>
      </c>
      <c r="L26" s="77">
        <v>327273</v>
      </c>
      <c r="M26" s="77">
        <v>0</v>
      </c>
      <c r="N26" s="77">
        <v>0</v>
      </c>
      <c r="O26" s="77">
        <v>13</v>
      </c>
      <c r="P26" s="77">
        <v>17416342.149999999</v>
      </c>
      <c r="Q26" s="77">
        <v>0</v>
      </c>
      <c r="R26" s="77">
        <v>0</v>
      </c>
      <c r="S26" s="77">
        <f t="shared" si="0"/>
        <v>33</v>
      </c>
      <c r="T26" s="77">
        <f t="shared" si="1"/>
        <v>39226235.519999996</v>
      </c>
    </row>
    <row r="27" spans="3:20" ht="15.5" x14ac:dyDescent="0.35">
      <c r="C27" s="117">
        <v>21</v>
      </c>
      <c r="D27" s="77" t="s">
        <v>32</v>
      </c>
      <c r="E27" s="77">
        <v>0</v>
      </c>
      <c r="F27" s="77">
        <v>0</v>
      </c>
      <c r="G27" s="77">
        <v>0</v>
      </c>
      <c r="H27" s="77">
        <v>0</v>
      </c>
      <c r="I27" s="77">
        <v>2</v>
      </c>
      <c r="J27" s="77">
        <v>3535600</v>
      </c>
      <c r="K27" s="77">
        <v>0</v>
      </c>
      <c r="L27" s="77">
        <v>0</v>
      </c>
      <c r="M27" s="77">
        <v>0</v>
      </c>
      <c r="N27" s="77">
        <v>0</v>
      </c>
      <c r="O27" s="77">
        <v>0</v>
      </c>
      <c r="P27" s="77">
        <v>0</v>
      </c>
      <c r="Q27" s="77">
        <v>0</v>
      </c>
      <c r="R27" s="77">
        <v>0</v>
      </c>
      <c r="S27" s="77">
        <f t="shared" si="0"/>
        <v>2</v>
      </c>
      <c r="T27" s="77">
        <f t="shared" si="1"/>
        <v>3535600</v>
      </c>
    </row>
    <row r="28" spans="3:20" ht="15.5" x14ac:dyDescent="0.35">
      <c r="C28" s="117">
        <v>22</v>
      </c>
      <c r="D28" s="77" t="s">
        <v>16</v>
      </c>
      <c r="E28" s="77">
        <v>0</v>
      </c>
      <c r="F28" s="77">
        <v>0</v>
      </c>
      <c r="G28" s="77">
        <v>5</v>
      </c>
      <c r="H28" s="77">
        <v>11557044</v>
      </c>
      <c r="I28" s="77">
        <v>0</v>
      </c>
      <c r="J28" s="77">
        <v>0</v>
      </c>
      <c r="K28" s="77">
        <v>0</v>
      </c>
      <c r="L28" s="77">
        <v>0</v>
      </c>
      <c r="M28" s="77">
        <v>0</v>
      </c>
      <c r="N28" s="77">
        <v>0</v>
      </c>
      <c r="O28" s="77">
        <v>0</v>
      </c>
      <c r="P28" s="77">
        <v>0</v>
      </c>
      <c r="Q28" s="77">
        <v>0</v>
      </c>
      <c r="R28" s="77">
        <v>0</v>
      </c>
      <c r="S28" s="77">
        <f t="shared" si="0"/>
        <v>5</v>
      </c>
      <c r="T28" s="77">
        <f t="shared" si="1"/>
        <v>11557044</v>
      </c>
    </row>
    <row r="29" spans="3:20" ht="15.5" x14ac:dyDescent="0.35">
      <c r="C29" s="117">
        <v>23</v>
      </c>
      <c r="D29" s="77" t="s">
        <v>33</v>
      </c>
      <c r="E29" s="77">
        <v>0</v>
      </c>
      <c r="F29" s="77">
        <v>0</v>
      </c>
      <c r="G29" s="77">
        <v>0</v>
      </c>
      <c r="H29" s="77">
        <v>0</v>
      </c>
      <c r="I29" s="77">
        <v>0</v>
      </c>
      <c r="J29" s="77">
        <v>0</v>
      </c>
      <c r="K29" s="77">
        <v>0</v>
      </c>
      <c r="L29" s="77">
        <v>0</v>
      </c>
      <c r="M29" s="77">
        <v>1</v>
      </c>
      <c r="N29" s="77">
        <v>15000000</v>
      </c>
      <c r="O29" s="77">
        <v>0</v>
      </c>
      <c r="P29" s="77">
        <v>0</v>
      </c>
      <c r="Q29" s="77">
        <v>0</v>
      </c>
      <c r="R29" s="77">
        <v>0</v>
      </c>
      <c r="S29" s="77">
        <f t="shared" si="0"/>
        <v>1</v>
      </c>
      <c r="T29" s="77">
        <f t="shared" si="1"/>
        <v>15000000</v>
      </c>
    </row>
    <row r="30" spans="3:20" ht="15.5" x14ac:dyDescent="0.35">
      <c r="C30" s="118"/>
      <c r="D30" s="118" t="s">
        <v>116</v>
      </c>
      <c r="E30" s="118">
        <f>SUM(E7:E29)</f>
        <v>1</v>
      </c>
      <c r="F30" s="118">
        <f t="shared" ref="F30:R30" si="2">SUM(F7:F29)</f>
        <v>100000</v>
      </c>
      <c r="G30" s="118">
        <f t="shared" si="2"/>
        <v>24</v>
      </c>
      <c r="H30" s="118">
        <f t="shared" si="2"/>
        <v>16341605.65</v>
      </c>
      <c r="I30" s="118">
        <f t="shared" si="2"/>
        <v>182</v>
      </c>
      <c r="J30" s="118">
        <f t="shared" si="2"/>
        <v>57445933.010000005</v>
      </c>
      <c r="K30" s="118">
        <f t="shared" si="2"/>
        <v>41</v>
      </c>
      <c r="L30" s="118">
        <f t="shared" si="2"/>
        <v>6960383.79</v>
      </c>
      <c r="M30" s="118">
        <f t="shared" si="2"/>
        <v>41</v>
      </c>
      <c r="N30" s="118">
        <f t="shared" si="2"/>
        <v>32885516.359999999</v>
      </c>
      <c r="O30" s="118">
        <f t="shared" si="2"/>
        <v>78</v>
      </c>
      <c r="P30" s="118">
        <f t="shared" si="2"/>
        <v>21702852.149999999</v>
      </c>
      <c r="Q30" s="118">
        <f t="shared" si="2"/>
        <v>20</v>
      </c>
      <c r="R30" s="118">
        <f t="shared" si="2"/>
        <v>726440</v>
      </c>
      <c r="S30" s="118">
        <f>SUM(S7:S29)</f>
        <v>387</v>
      </c>
      <c r="T30" s="118">
        <f>SUM(T7:T29)</f>
        <v>136162730.95999998</v>
      </c>
    </row>
    <row r="35" spans="10:10" x14ac:dyDescent="0.35">
      <c r="J35" t="s">
        <v>85</v>
      </c>
    </row>
  </sheetData>
  <sheetProtection algorithmName="SHA-512" hashValue="LkC2JSor1gc9499DmtjOdrXQWL4E9CBqYGdJICyDmL2nb4GRJWGCu7jjCj7BI/GZ1jeGF5+zHQ++Jh4pHy8kXQ==" saltValue="wQulfhvLfH35AkW9he18nA==" spinCount="100000" sheet="1" objects="1" scenarios="1"/>
  <mergeCells count="11">
    <mergeCell ref="C3:T3"/>
    <mergeCell ref="E4:F4"/>
    <mergeCell ref="G4:H4"/>
    <mergeCell ref="I4:J4"/>
    <mergeCell ref="K4:L4"/>
    <mergeCell ref="M4:N4"/>
    <mergeCell ref="O4:P4"/>
    <mergeCell ref="Q4:R4"/>
    <mergeCell ref="S4:T4"/>
    <mergeCell ref="C4:C6"/>
    <mergeCell ref="D4:D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4/26/2022 2:52:19 PM</timestamp>
  <userName>System</userName>
  <computerName>DMBURIA2020.ira.go.ke</computerName>
  <guid>{a9414e3d-b7bd-4c31-85b7-e7d792c0b360}</guid>
  <hdr>
    <r>
      <fontName>arial</fontName>
      <fontColor>000000</fontColor>
      <fontSize>14</fontSize>
      <b/>
      <text xml:space="preserve">Classification:</text>
    </r>
    <r>
      <fontName>arial</fontName>
      <fontColor>000000</fontColor>
      <fontSize>14</fontSize>
      <text xml:space="preserve"> </text>
    </r>
    <r>
      <fontName>arial</fontName>
      <fontColor>FF0000</fontColor>
      <fontSize>14</fontSize>
      <b/>
      <text xml:space="preserve">Restricted</text>
    </r>
    <r>
      <fontName>arial</fontName>
      <fontColor>000000</fontColor>
      <fontSize>14</fontSize>
      <text xml:space="preserve">
This file contains %%POLICY%% data with breach. Please handle with care.</text>
    </r>
  </hdr>
</GTBClassification>
</file>

<file path=customXml/itemProps1.xml><?xml version="1.0" encoding="utf-8"?>
<ds:datastoreItem xmlns:ds="http://schemas.openxmlformats.org/officeDocument/2006/customXml" ds:itemID="{36DF80FB-6CF1-48FF-9563-E15B102C75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Details</vt:lpstr>
      <vt:lpstr>Disclaimer</vt:lpstr>
      <vt:lpstr>Appendix 1</vt:lpstr>
      <vt:lpstr>Appendix 2</vt:lpstr>
      <vt:lpstr>Appendix 3</vt:lpstr>
      <vt:lpstr>Appendix 4</vt:lpstr>
      <vt:lpstr>Appendix 5</vt:lpstr>
      <vt:lpstr>Appendix 6</vt:lpstr>
      <vt:lpstr>Appendix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Agnes  W. Wambui</cp:lastModifiedBy>
  <cp:lastPrinted>2020-01-27T13:36:47Z</cp:lastPrinted>
  <dcterms:created xsi:type="dcterms:W3CDTF">2017-01-23T12:55:01Z</dcterms:created>
  <dcterms:modified xsi:type="dcterms:W3CDTF">2022-05-31T07:33:42Z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4/26/2022 2:52:19 PM</vt:lpwstr>
  </property>
  <property fmtid="{D5CDD505-2E9C-101B-9397-08002B2CF9AE}" pid="6" name="ClassificationGUID">
    <vt:lpwstr>{a9414e3d-b7bd-4c31-85b7-e7d792c0b360}</vt:lpwstr>
  </property>
</Properties>
</file>