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gkago\Documents\2022 Quarterly Claims Payment Reports\Q3 2022 Claims Payments statistics\"/>
    </mc:Choice>
  </mc:AlternateContent>
  <xr:revisionPtr revIDLastSave="0" documentId="8_{5F5C2605-9558-4EED-8C54-4382014F9EFE}" xr6:coauthVersionLast="47" xr6:coauthVersionMax="47" xr10:uidLastSave="{00000000-0000-0000-0000-000000000000}"/>
  <workbookProtection workbookAlgorithmName="SHA-512" workbookHashValue="li/JyVvDLE0x7FJsNRiIIhIevJXE4OfDzOxSE0M1yQ5yODyavRjqi//VyfKfGsUqSuFdXCn0HmswgXDLpSouDQ==" workbookSaltValue="xTvhLWg7TEbX/XCtQEy3Cw==" workbookSpinCount="100000" lockStructure="1"/>
  <bookViews>
    <workbookView xWindow="30" yWindow="20" windowWidth="19170" windowHeight="10180" tabRatio="592" activeTab="4" xr2:uid="{00000000-000D-0000-FFFF-FFFF00000000}"/>
  </bookViews>
  <sheets>
    <sheet name="Details" sheetId="1" r:id="rId1"/>
    <sheet name="Disclaimer" sheetId="2" r:id="rId2"/>
    <sheet name="Appendix 1" sheetId="9" r:id="rId3"/>
    <sheet name="Appendix 2" sheetId="10" r:id="rId4"/>
    <sheet name="Appendix 3" sheetId="6" r:id="rId5"/>
    <sheet name="Appendix 4" sheetId="11" state="hidden" r:id="rId6"/>
    <sheet name="Appendix 5" sheetId="15" state="hidden" r:id="rId7"/>
    <sheet name="Appendix 6" sheetId="16" state="hidden" r:id="rId8"/>
    <sheet name="Appendix 7" sheetId="17"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4" hidden="1">'Appendix 3'!$D$4:$G$31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5" i="6" l="1"/>
  <c r="I15" i="6"/>
  <c r="H15" i="6"/>
  <c r="G15" i="6"/>
  <c r="F15" i="6"/>
  <c r="E15" i="6"/>
  <c r="D15" i="6"/>
  <c r="J19" i="10"/>
  <c r="I19" i="10"/>
  <c r="H19" i="10"/>
  <c r="G19" i="10"/>
  <c r="F19" i="10"/>
  <c r="E19" i="10"/>
  <c r="D19" i="10"/>
  <c r="J19" i="9" l="1"/>
  <c r="I19" i="9"/>
  <c r="H19" i="9"/>
  <c r="G19" i="9"/>
  <c r="F19" i="9"/>
  <c r="E19" i="9"/>
  <c r="D19" i="9"/>
  <c r="J31" i="6" l="1"/>
  <c r="J8" i="6"/>
  <c r="J9" i="6"/>
  <c r="J10" i="6"/>
  <c r="J11" i="6"/>
  <c r="J13" i="6"/>
  <c r="J14" i="6"/>
  <c r="J16" i="6"/>
  <c r="J17" i="6"/>
  <c r="J18" i="6"/>
  <c r="J20" i="6"/>
  <c r="J21" i="6"/>
  <c r="J22" i="6"/>
  <c r="J23" i="6"/>
  <c r="J24" i="6"/>
  <c r="J25" i="6"/>
  <c r="J26" i="6"/>
  <c r="J27" i="6"/>
  <c r="J28" i="6"/>
  <c r="J29" i="6"/>
  <c r="J30" i="6"/>
  <c r="J7" i="6"/>
  <c r="I8" i="6"/>
  <c r="I9" i="6"/>
  <c r="I10" i="6"/>
  <c r="I11" i="6"/>
  <c r="I13" i="6"/>
  <c r="I14" i="6"/>
  <c r="I16" i="6"/>
  <c r="I17" i="6"/>
  <c r="I18" i="6"/>
  <c r="I20" i="6"/>
  <c r="I21" i="6"/>
  <c r="I22" i="6"/>
  <c r="I23" i="6"/>
  <c r="I24" i="6"/>
  <c r="I25" i="6"/>
  <c r="I26" i="6"/>
  <c r="I27" i="6"/>
  <c r="I28" i="6"/>
  <c r="I29" i="6"/>
  <c r="I30" i="6"/>
  <c r="I31" i="6"/>
  <c r="I7" i="6"/>
  <c r="H8" i="6"/>
  <c r="H9" i="6"/>
  <c r="H10" i="6"/>
  <c r="H11" i="6"/>
  <c r="H13" i="6"/>
  <c r="H14" i="6"/>
  <c r="H16" i="6"/>
  <c r="H17" i="6"/>
  <c r="H18" i="6"/>
  <c r="H20" i="6"/>
  <c r="H21" i="6"/>
  <c r="H22" i="6"/>
  <c r="H23" i="6"/>
  <c r="H24" i="6"/>
  <c r="H25" i="6"/>
  <c r="H26" i="6"/>
  <c r="H27" i="6"/>
  <c r="H28" i="6"/>
  <c r="H29" i="6"/>
  <c r="H30" i="6"/>
  <c r="H31" i="6"/>
  <c r="H7" i="6"/>
  <c r="G8" i="6"/>
  <c r="G9" i="6"/>
  <c r="G10" i="6"/>
  <c r="G11" i="6"/>
  <c r="G13" i="6"/>
  <c r="G14" i="6"/>
  <c r="G16" i="6"/>
  <c r="G17" i="6"/>
  <c r="G18" i="6"/>
  <c r="G20" i="6"/>
  <c r="G21" i="6"/>
  <c r="G22" i="6"/>
  <c r="G23" i="6"/>
  <c r="G24" i="6"/>
  <c r="G25" i="6"/>
  <c r="G26" i="6"/>
  <c r="G27" i="6"/>
  <c r="G28" i="6"/>
  <c r="G29" i="6"/>
  <c r="M29" i="6" s="1"/>
  <c r="G30" i="6"/>
  <c r="G31" i="6"/>
  <c r="G7" i="6"/>
  <c r="F8" i="6"/>
  <c r="F9" i="6"/>
  <c r="F10" i="6"/>
  <c r="F11" i="6"/>
  <c r="F13" i="6"/>
  <c r="F14" i="6"/>
  <c r="F16" i="6"/>
  <c r="F17" i="6"/>
  <c r="F18" i="6"/>
  <c r="F20" i="6"/>
  <c r="F21" i="6"/>
  <c r="F22" i="6"/>
  <c r="F23" i="6"/>
  <c r="F24" i="6"/>
  <c r="F25" i="6"/>
  <c r="F26" i="6"/>
  <c r="F27" i="6"/>
  <c r="F28" i="6"/>
  <c r="F29" i="6"/>
  <c r="F30" i="6"/>
  <c r="F31" i="6"/>
  <c r="F7" i="6"/>
  <c r="E8" i="6"/>
  <c r="E9" i="6"/>
  <c r="E10" i="6"/>
  <c r="E11" i="6"/>
  <c r="E13" i="6"/>
  <c r="E14" i="6"/>
  <c r="E16" i="6"/>
  <c r="E17" i="6"/>
  <c r="E18" i="6"/>
  <c r="E20" i="6"/>
  <c r="E21" i="6"/>
  <c r="E22" i="6"/>
  <c r="E23" i="6"/>
  <c r="E24" i="6"/>
  <c r="E25" i="6"/>
  <c r="E26" i="6"/>
  <c r="E27" i="6"/>
  <c r="E28" i="6"/>
  <c r="E29" i="6"/>
  <c r="E30" i="6"/>
  <c r="E31" i="6"/>
  <c r="E7" i="6"/>
  <c r="D31" i="6"/>
  <c r="D8" i="6"/>
  <c r="D9" i="6"/>
  <c r="D10" i="6"/>
  <c r="D11" i="6"/>
  <c r="D13" i="6"/>
  <c r="D14" i="6"/>
  <c r="D16" i="6"/>
  <c r="D17" i="6"/>
  <c r="D18" i="6"/>
  <c r="D20" i="6"/>
  <c r="D21" i="6"/>
  <c r="D22" i="6"/>
  <c r="D23" i="6"/>
  <c r="D24" i="6"/>
  <c r="D25" i="6"/>
  <c r="D26" i="6"/>
  <c r="D27" i="6"/>
  <c r="D28" i="6"/>
  <c r="D29" i="6"/>
  <c r="D30" i="6"/>
  <c r="D7" i="6"/>
  <c r="J9" i="10"/>
  <c r="J10" i="10"/>
  <c r="J11" i="10"/>
  <c r="J12" i="10"/>
  <c r="J13" i="10"/>
  <c r="J15" i="10"/>
  <c r="J16" i="10"/>
  <c r="J18" i="10"/>
  <c r="J20" i="10"/>
  <c r="J21" i="10"/>
  <c r="J22" i="10"/>
  <c r="J24" i="10"/>
  <c r="J25" i="10"/>
  <c r="J26" i="10"/>
  <c r="J27" i="10"/>
  <c r="J28" i="10"/>
  <c r="J29" i="10"/>
  <c r="J30" i="10"/>
  <c r="J31" i="10"/>
  <c r="J32" i="10"/>
  <c r="J33" i="10"/>
  <c r="J34" i="10"/>
  <c r="J35" i="10"/>
  <c r="J36" i="10"/>
  <c r="J37" i="10"/>
  <c r="J38" i="10"/>
  <c r="J39" i="10"/>
  <c r="J40" i="10"/>
  <c r="J41" i="10"/>
  <c r="J7" i="10"/>
  <c r="I37" i="10"/>
  <c r="I38" i="10"/>
  <c r="I39" i="10"/>
  <c r="I40" i="10"/>
  <c r="I41" i="10"/>
  <c r="I36" i="10"/>
  <c r="I9" i="10"/>
  <c r="I10" i="10"/>
  <c r="I11" i="10"/>
  <c r="I12" i="10"/>
  <c r="I13" i="10"/>
  <c r="I15" i="10"/>
  <c r="I16" i="10"/>
  <c r="I18" i="10"/>
  <c r="I20" i="10"/>
  <c r="I21" i="10"/>
  <c r="I22" i="10"/>
  <c r="I24" i="10"/>
  <c r="I25" i="10"/>
  <c r="I26" i="10"/>
  <c r="I27" i="10"/>
  <c r="I28" i="10"/>
  <c r="I29" i="10"/>
  <c r="I30" i="10"/>
  <c r="I31" i="10"/>
  <c r="I32" i="10"/>
  <c r="I33" i="10"/>
  <c r="I34" i="10"/>
  <c r="I35" i="10"/>
  <c r="I7" i="10"/>
  <c r="H37" i="10"/>
  <c r="H38" i="10"/>
  <c r="H39" i="10"/>
  <c r="H40" i="10"/>
  <c r="H41" i="10"/>
  <c r="H36" i="10"/>
  <c r="H9" i="10"/>
  <c r="H10" i="10"/>
  <c r="H11" i="10"/>
  <c r="H12" i="10"/>
  <c r="H13" i="10"/>
  <c r="H15" i="10"/>
  <c r="H16" i="10"/>
  <c r="H18" i="10"/>
  <c r="H20" i="10"/>
  <c r="H21" i="10"/>
  <c r="H22" i="10"/>
  <c r="H24" i="10"/>
  <c r="H25" i="10"/>
  <c r="H26" i="10"/>
  <c r="H27" i="10"/>
  <c r="H28" i="10"/>
  <c r="H29" i="10"/>
  <c r="H30" i="10"/>
  <c r="H31" i="10"/>
  <c r="H32" i="10"/>
  <c r="H33" i="10"/>
  <c r="H34" i="10"/>
  <c r="H35" i="10"/>
  <c r="H7" i="10"/>
  <c r="G37" i="10"/>
  <c r="G38" i="10"/>
  <c r="G39" i="10"/>
  <c r="G40" i="10"/>
  <c r="G41" i="10"/>
  <c r="G36" i="10"/>
  <c r="G9" i="10"/>
  <c r="G10" i="10"/>
  <c r="G11" i="10"/>
  <c r="G12" i="10"/>
  <c r="G13" i="10"/>
  <c r="G15" i="10"/>
  <c r="G16" i="10"/>
  <c r="G18" i="10"/>
  <c r="G20" i="10"/>
  <c r="G21" i="10"/>
  <c r="G22" i="10"/>
  <c r="G24" i="10"/>
  <c r="G25" i="10"/>
  <c r="G26" i="10"/>
  <c r="G27" i="10"/>
  <c r="G28" i="10"/>
  <c r="G29" i="10"/>
  <c r="G30" i="10"/>
  <c r="G31" i="10"/>
  <c r="G32" i="10"/>
  <c r="G33" i="10"/>
  <c r="G34" i="10"/>
  <c r="G35" i="10"/>
  <c r="G7" i="10"/>
  <c r="F37" i="10"/>
  <c r="F38" i="10"/>
  <c r="F39" i="10"/>
  <c r="F40" i="10"/>
  <c r="F41" i="10"/>
  <c r="F36" i="10"/>
  <c r="F9" i="10"/>
  <c r="F10" i="10"/>
  <c r="F11" i="10"/>
  <c r="F12" i="10"/>
  <c r="F13" i="10"/>
  <c r="F15" i="10"/>
  <c r="F16" i="10"/>
  <c r="F18" i="10"/>
  <c r="F20" i="10"/>
  <c r="F21" i="10"/>
  <c r="F22" i="10"/>
  <c r="F24" i="10"/>
  <c r="F25" i="10"/>
  <c r="F26" i="10"/>
  <c r="F27" i="10"/>
  <c r="F28" i="10"/>
  <c r="F29" i="10"/>
  <c r="F30" i="10"/>
  <c r="F31" i="10"/>
  <c r="F32" i="10"/>
  <c r="F33" i="10"/>
  <c r="F34" i="10"/>
  <c r="F35" i="10"/>
  <c r="F7" i="10"/>
  <c r="K29" i="6" l="1"/>
  <c r="L33" i="10"/>
  <c r="K25" i="6"/>
  <c r="K33" i="10"/>
  <c r="L29" i="6"/>
  <c r="M25" i="6"/>
  <c r="L25" i="6"/>
  <c r="E37" i="10"/>
  <c r="E38" i="10"/>
  <c r="E39" i="10"/>
  <c r="E40" i="10"/>
  <c r="E41" i="10"/>
  <c r="E36" i="10"/>
  <c r="E9" i="10"/>
  <c r="E10" i="10"/>
  <c r="E11" i="10"/>
  <c r="E12" i="10"/>
  <c r="E13" i="10"/>
  <c r="E15" i="10"/>
  <c r="E16" i="10"/>
  <c r="E18" i="10"/>
  <c r="E20" i="10"/>
  <c r="E21" i="10"/>
  <c r="E22" i="10"/>
  <c r="E24" i="10"/>
  <c r="E25" i="10"/>
  <c r="E26" i="10"/>
  <c r="E27" i="10"/>
  <c r="E28" i="10"/>
  <c r="E29" i="10"/>
  <c r="E30" i="10"/>
  <c r="E31" i="10"/>
  <c r="E32" i="10"/>
  <c r="E33" i="10"/>
  <c r="E34" i="10"/>
  <c r="E35" i="10"/>
  <c r="E7" i="10"/>
  <c r="D37" i="10"/>
  <c r="D38" i="10"/>
  <c r="D39" i="10"/>
  <c r="D40" i="10"/>
  <c r="D41" i="10"/>
  <c r="D36" i="10"/>
  <c r="D9" i="10"/>
  <c r="D10" i="10"/>
  <c r="D11" i="10"/>
  <c r="D12" i="10"/>
  <c r="D13" i="10"/>
  <c r="D15" i="10"/>
  <c r="D16" i="10"/>
  <c r="D18" i="10"/>
  <c r="D20" i="10"/>
  <c r="D21" i="10"/>
  <c r="D22" i="10"/>
  <c r="D24" i="10"/>
  <c r="D25" i="10"/>
  <c r="D26" i="10"/>
  <c r="D27" i="10"/>
  <c r="D28" i="10"/>
  <c r="D29" i="10"/>
  <c r="D30" i="10"/>
  <c r="D31" i="10"/>
  <c r="D32" i="10"/>
  <c r="D33" i="10"/>
  <c r="D34" i="10"/>
  <c r="D35" i="10"/>
  <c r="D7" i="10"/>
  <c r="M37" i="10"/>
  <c r="L37" i="10"/>
  <c r="K37" i="10"/>
  <c r="J9" i="9"/>
  <c r="J10" i="9"/>
  <c r="J11" i="9"/>
  <c r="J12" i="9"/>
  <c r="J13" i="9"/>
  <c r="J15" i="9"/>
  <c r="J16" i="9"/>
  <c r="J18" i="9"/>
  <c r="J20" i="9"/>
  <c r="J21" i="9"/>
  <c r="J22" i="9"/>
  <c r="J24" i="9"/>
  <c r="J25" i="9"/>
  <c r="J26" i="9"/>
  <c r="J27" i="9"/>
  <c r="J28" i="9"/>
  <c r="J29" i="9"/>
  <c r="J30" i="9"/>
  <c r="J31" i="9"/>
  <c r="J32" i="9"/>
  <c r="J33" i="9"/>
  <c r="J34" i="9"/>
  <c r="J35" i="9"/>
  <c r="J36" i="9"/>
  <c r="J37" i="9"/>
  <c r="J38" i="9"/>
  <c r="J39" i="9"/>
  <c r="J40" i="9"/>
  <c r="J41" i="9"/>
  <c r="J7" i="9"/>
  <c r="I37" i="9"/>
  <c r="I38" i="9"/>
  <c r="I39" i="9"/>
  <c r="I40" i="9"/>
  <c r="I41" i="9"/>
  <c r="I36" i="9"/>
  <c r="I9" i="9"/>
  <c r="I10" i="9"/>
  <c r="I11" i="9"/>
  <c r="I12" i="9"/>
  <c r="I13" i="9"/>
  <c r="I15" i="9"/>
  <c r="I16" i="9"/>
  <c r="I18" i="9"/>
  <c r="I20" i="9"/>
  <c r="I21" i="9"/>
  <c r="I22" i="9"/>
  <c r="I24" i="9"/>
  <c r="I25" i="9"/>
  <c r="I26" i="9"/>
  <c r="I27" i="9"/>
  <c r="I28" i="9"/>
  <c r="I29" i="9"/>
  <c r="I30" i="9"/>
  <c r="I31" i="9"/>
  <c r="I32" i="9"/>
  <c r="I33" i="9"/>
  <c r="I34" i="9"/>
  <c r="I35" i="9"/>
  <c r="I7" i="9"/>
  <c r="H37" i="9"/>
  <c r="H38" i="9"/>
  <c r="H39" i="9"/>
  <c r="H40" i="9"/>
  <c r="H41" i="9"/>
  <c r="H36" i="9"/>
  <c r="H9" i="9"/>
  <c r="H10" i="9"/>
  <c r="H11" i="9"/>
  <c r="H12" i="9"/>
  <c r="H13" i="9"/>
  <c r="H15" i="9"/>
  <c r="H16" i="9"/>
  <c r="H18" i="9"/>
  <c r="H20" i="9"/>
  <c r="H21" i="9"/>
  <c r="H22" i="9"/>
  <c r="H24" i="9"/>
  <c r="H25" i="9"/>
  <c r="H26" i="9"/>
  <c r="H27" i="9"/>
  <c r="H28" i="9"/>
  <c r="H29" i="9"/>
  <c r="H30" i="9"/>
  <c r="H31" i="9"/>
  <c r="H32" i="9"/>
  <c r="H33" i="9"/>
  <c r="H34" i="9"/>
  <c r="H35" i="9"/>
  <c r="H7" i="9"/>
  <c r="G37" i="9"/>
  <c r="M37" i="9" s="1"/>
  <c r="G38" i="9"/>
  <c r="G39" i="9"/>
  <c r="G40" i="9"/>
  <c r="G41" i="9"/>
  <c r="G36" i="9"/>
  <c r="G9" i="9"/>
  <c r="G10" i="9"/>
  <c r="G11" i="9"/>
  <c r="G12" i="9"/>
  <c r="G13" i="9"/>
  <c r="G15" i="9"/>
  <c r="G16" i="9"/>
  <c r="G18" i="9"/>
  <c r="G20" i="9"/>
  <c r="G21" i="9"/>
  <c r="G22" i="9"/>
  <c r="G24" i="9"/>
  <c r="G25" i="9"/>
  <c r="G26" i="9"/>
  <c r="G27" i="9"/>
  <c r="G28" i="9"/>
  <c r="G29" i="9"/>
  <c r="G30" i="9"/>
  <c r="G31" i="9"/>
  <c r="G32" i="9"/>
  <c r="G33" i="9"/>
  <c r="G34" i="9"/>
  <c r="G35" i="9"/>
  <c r="G7" i="9"/>
  <c r="F37" i="9"/>
  <c r="F38" i="9"/>
  <c r="F39" i="9"/>
  <c r="F40" i="9"/>
  <c r="F41" i="9"/>
  <c r="F36" i="9"/>
  <c r="F9" i="9"/>
  <c r="F10" i="9"/>
  <c r="F11" i="9"/>
  <c r="F12" i="9"/>
  <c r="F13" i="9"/>
  <c r="F15" i="9"/>
  <c r="F16" i="9"/>
  <c r="F18" i="9"/>
  <c r="F20" i="9"/>
  <c r="F21" i="9"/>
  <c r="F22" i="9"/>
  <c r="F24" i="9"/>
  <c r="F25" i="9"/>
  <c r="F26" i="9"/>
  <c r="F27" i="9"/>
  <c r="F28" i="9"/>
  <c r="F29" i="9"/>
  <c r="F30" i="9"/>
  <c r="F31" i="9"/>
  <c r="F32" i="9"/>
  <c r="F33" i="9"/>
  <c r="F34" i="9"/>
  <c r="F35" i="9"/>
  <c r="F7" i="9"/>
  <c r="E37" i="9"/>
  <c r="E38" i="9"/>
  <c r="E39" i="9"/>
  <c r="E40" i="9"/>
  <c r="E41" i="9"/>
  <c r="E36" i="9"/>
  <c r="D37" i="9"/>
  <c r="D38" i="9"/>
  <c r="D39" i="9"/>
  <c r="D40" i="9"/>
  <c r="D41" i="9"/>
  <c r="D36" i="9"/>
  <c r="E9" i="9"/>
  <c r="E10" i="9"/>
  <c r="E11" i="9"/>
  <c r="E12" i="9"/>
  <c r="E13" i="9"/>
  <c r="E15" i="9"/>
  <c r="E16" i="9"/>
  <c r="E18" i="9"/>
  <c r="E20" i="9"/>
  <c r="E21" i="9"/>
  <c r="E22" i="9"/>
  <c r="E24" i="9"/>
  <c r="E25" i="9"/>
  <c r="E26" i="9"/>
  <c r="E27" i="9"/>
  <c r="E28" i="9"/>
  <c r="E29" i="9"/>
  <c r="E30" i="9"/>
  <c r="E31" i="9"/>
  <c r="E32" i="9"/>
  <c r="E33" i="9"/>
  <c r="E34" i="9"/>
  <c r="E35" i="9"/>
  <c r="E7" i="9"/>
  <c r="D9" i="9"/>
  <c r="D10" i="9"/>
  <c r="D11" i="9"/>
  <c r="D12" i="9"/>
  <c r="D13" i="9"/>
  <c r="D15" i="9"/>
  <c r="D16" i="9"/>
  <c r="D18" i="9"/>
  <c r="D20" i="9"/>
  <c r="D21" i="9"/>
  <c r="D22" i="9"/>
  <c r="D24" i="9"/>
  <c r="D25" i="9"/>
  <c r="D26" i="9"/>
  <c r="D27" i="9"/>
  <c r="D28" i="9"/>
  <c r="D29" i="9"/>
  <c r="D30" i="9"/>
  <c r="D31" i="9"/>
  <c r="D32" i="9"/>
  <c r="D33" i="9"/>
  <c r="D34" i="9"/>
  <c r="D35" i="9"/>
  <c r="D7" i="9"/>
  <c r="L37" i="9" l="1"/>
  <c r="K37" i="9"/>
  <c r="M13" i="6" l="1"/>
  <c r="K33" i="9" l="1"/>
  <c r="M33" i="10"/>
  <c r="K13" i="6"/>
  <c r="M33" i="9"/>
  <c r="L33" i="9"/>
  <c r="L13" i="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7" i="16"/>
  <c r="T8" i="17" l="1"/>
  <c r="T9" i="17"/>
  <c r="T10" i="17"/>
  <c r="T11" i="17"/>
  <c r="T12" i="17"/>
  <c r="T13" i="17"/>
  <c r="T14" i="17"/>
  <c r="T15" i="17"/>
  <c r="T16" i="17"/>
  <c r="T17" i="17"/>
  <c r="T18" i="17"/>
  <c r="T19" i="17"/>
  <c r="T20" i="17"/>
  <c r="T21" i="17"/>
  <c r="T22" i="17"/>
  <c r="T23" i="17"/>
  <c r="T24" i="17"/>
  <c r="T25" i="17"/>
  <c r="T26" i="17"/>
  <c r="T27" i="17"/>
  <c r="T28" i="17"/>
  <c r="T29" i="17"/>
  <c r="F30" i="17"/>
  <c r="G30" i="17"/>
  <c r="H30" i="17"/>
  <c r="I30" i="17"/>
  <c r="J30" i="17"/>
  <c r="K30" i="17"/>
  <c r="L30" i="17"/>
  <c r="M30" i="17"/>
  <c r="N30" i="17"/>
  <c r="O30" i="17"/>
  <c r="P30" i="17"/>
  <c r="Q30" i="17"/>
  <c r="R30" i="17"/>
  <c r="E30" i="17"/>
  <c r="S8" i="17"/>
  <c r="S9" i="17"/>
  <c r="S10" i="17"/>
  <c r="S11" i="17"/>
  <c r="S12" i="17"/>
  <c r="S13" i="17"/>
  <c r="S14" i="17"/>
  <c r="S15" i="17"/>
  <c r="S16" i="17"/>
  <c r="S17" i="17"/>
  <c r="S18" i="17"/>
  <c r="S19" i="17"/>
  <c r="S20" i="17"/>
  <c r="S21" i="17"/>
  <c r="S22" i="17"/>
  <c r="S23" i="17"/>
  <c r="S24" i="17"/>
  <c r="S25" i="17"/>
  <c r="S26" i="17"/>
  <c r="S27" i="17"/>
  <c r="S28" i="17"/>
  <c r="S29" i="17"/>
  <c r="T7" i="17"/>
  <c r="S7" i="17"/>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7" i="16"/>
  <c r="F44" i="16"/>
  <c r="T44" i="16" s="1"/>
  <c r="G44" i="16"/>
  <c r="H44" i="16"/>
  <c r="I44" i="16"/>
  <c r="J44" i="16"/>
  <c r="K44" i="16"/>
  <c r="L44" i="16"/>
  <c r="M44" i="16"/>
  <c r="N44" i="16"/>
  <c r="O44" i="16"/>
  <c r="P44" i="16"/>
  <c r="Q44" i="16"/>
  <c r="R44" i="16"/>
  <c r="E44" i="16"/>
  <c r="S44" i="16" s="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7" i="11"/>
  <c r="S30" i="17" l="1"/>
  <c r="T30" i="17"/>
  <c r="G30" i="15"/>
  <c r="H30" i="15"/>
  <c r="I30" i="15"/>
  <c r="J30" i="15"/>
  <c r="F30" i="15"/>
  <c r="E30" i="15"/>
  <c r="F44" i="11"/>
  <c r="G44" i="11"/>
  <c r="H44" i="11"/>
  <c r="I44" i="11"/>
  <c r="J44" i="11"/>
  <c r="K44" i="11"/>
  <c r="L44" i="11"/>
  <c r="E44" i="11"/>
  <c r="L29" i="15" l="1"/>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K30" i="15" l="1"/>
  <c r="L30" i="15"/>
  <c r="L24" i="9"/>
  <c r="M7" i="9"/>
  <c r="M7" i="6" l="1"/>
  <c r="M8" i="6"/>
  <c r="M9" i="6"/>
  <c r="M10" i="6"/>
  <c r="M11" i="6"/>
  <c r="M12" i="6"/>
  <c r="M14" i="6"/>
  <c r="M15" i="6"/>
  <c r="M16" i="6"/>
  <c r="M17" i="6"/>
  <c r="M18" i="6"/>
  <c r="M19" i="6"/>
  <c r="M20" i="6"/>
  <c r="M21" i="6"/>
  <c r="M22" i="6"/>
  <c r="M23" i="6"/>
  <c r="M24" i="6"/>
  <c r="M26" i="6"/>
  <c r="M27" i="6"/>
  <c r="M28" i="6"/>
  <c r="M30" i="6"/>
  <c r="M31" i="6"/>
  <c r="D32" i="6" l="1"/>
  <c r="B8" i="6" l="1"/>
  <c r="B9" i="6" s="1"/>
  <c r="B10" i="6" s="1"/>
  <c r="B11" i="6" s="1"/>
  <c r="B12" i="6" s="1"/>
  <c r="B13" i="6" s="1"/>
  <c r="B14" i="6" s="1"/>
  <c r="B15" i="6" s="1"/>
  <c r="B16" i="6" s="1"/>
  <c r="B17" i="6" s="1"/>
  <c r="B18" i="6" s="1"/>
  <c r="B19" i="6" s="1"/>
  <c r="B20" i="6" s="1"/>
  <c r="B21" i="6" s="1"/>
  <c r="B22" i="6" s="1"/>
  <c r="B23" i="6" s="1"/>
  <c r="B24" i="6" s="1"/>
  <c r="B25" i="6" l="1"/>
  <c r="B26" i="6" s="1"/>
  <c r="B27" i="6" s="1"/>
  <c r="B28" i="6" s="1"/>
  <c r="B29" i="6" s="1"/>
  <c r="B30" i="6" s="1"/>
  <c r="B31" i="6" s="1"/>
  <c r="B8" i="10"/>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l="1"/>
  <c r="B38" i="10" s="1"/>
  <c r="B39" i="10" s="1"/>
  <c r="B40" i="10" s="1"/>
  <c r="B41" i="10" s="1"/>
  <c r="B42" i="10" s="1"/>
  <c r="B43" i="10" s="1"/>
  <c r="K28" i="6"/>
  <c r="L28" i="6"/>
  <c r="K20" i="6"/>
  <c r="L20" i="6"/>
  <c r="L11" i="6"/>
  <c r="K11" i="6"/>
  <c r="K19" i="6"/>
  <c r="L19" i="6"/>
  <c r="K10" i="6"/>
  <c r="L10" i="6"/>
  <c r="K30" i="6"/>
  <c r="L30" i="6"/>
  <c r="K12" i="6"/>
  <c r="L12" i="6"/>
  <c r="K9" i="6"/>
  <c r="L9" i="6"/>
  <c r="L22" i="6"/>
  <c r="K22" i="6"/>
  <c r="K17" i="6"/>
  <c r="L17" i="6"/>
  <c r="K21" i="6"/>
  <c r="L21" i="6"/>
  <c r="K27" i="6"/>
  <c r="L27" i="6"/>
  <c r="K18" i="6"/>
  <c r="L18" i="6"/>
  <c r="K26" i="6"/>
  <c r="L26" i="6"/>
  <c r="K7" i="6"/>
  <c r="L7" i="6"/>
  <c r="K24" i="6"/>
  <c r="L24" i="6"/>
  <c r="K16" i="6"/>
  <c r="L16" i="6"/>
  <c r="K31" i="6"/>
  <c r="L31" i="6"/>
  <c r="L23" i="6"/>
  <c r="K23" i="6"/>
  <c r="L15" i="6"/>
  <c r="K15" i="6"/>
  <c r="L14" i="6"/>
  <c r="K14"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l="1"/>
  <c r="B38" i="9" s="1"/>
  <c r="B39" i="9" s="1"/>
  <c r="B40" i="9" s="1"/>
  <c r="B41" i="9" s="1"/>
  <c r="B42" i="9" s="1"/>
  <c r="B43" i="9" s="1"/>
  <c r="I47" i="10" l="1"/>
  <c r="H47" i="10"/>
  <c r="G47" i="10"/>
  <c r="F47" i="10"/>
  <c r="J47" i="10"/>
  <c r="E47" i="10"/>
  <c r="D47" i="10"/>
  <c r="J44" i="10" l="1"/>
  <c r="J49" i="10" s="1"/>
  <c r="K8" i="6"/>
  <c r="L8" i="6" l="1"/>
  <c r="J44" i="9"/>
  <c r="G32" i="6" l="1"/>
  <c r="F32" i="6"/>
  <c r="E32" i="6"/>
  <c r="H32" i="6" l="1"/>
  <c r="I32" i="6"/>
  <c r="J32" i="6"/>
  <c r="L32" i="6" l="1"/>
  <c r="K32" i="6"/>
  <c r="M32" i="6"/>
  <c r="L25" i="9" l="1"/>
  <c r="K25" i="10"/>
  <c r="M25" i="9" l="1"/>
  <c r="K25" i="9"/>
  <c r="L25" i="10"/>
  <c r="M25" i="10"/>
  <c r="L16" i="10" l="1"/>
  <c r="L20" i="10"/>
  <c r="L24" i="10"/>
  <c r="L29" i="10"/>
  <c r="L34" i="10"/>
  <c r="M31" i="10" l="1"/>
  <c r="M27" i="10"/>
  <c r="M22" i="10"/>
  <c r="M18" i="10"/>
  <c r="M14" i="10"/>
  <c r="L35" i="10"/>
  <c r="L30" i="10"/>
  <c r="L26" i="10"/>
  <c r="L21" i="10"/>
  <c r="L17" i="10"/>
  <c r="L43" i="10"/>
  <c r="M42" i="10"/>
  <c r="L10" i="10"/>
  <c r="K28" i="10"/>
  <c r="K32" i="10"/>
  <c r="M15" i="10"/>
  <c r="M11" i="10"/>
  <c r="K19" i="10"/>
  <c r="K40" i="10"/>
  <c r="L36" i="10"/>
  <c r="K16" i="10"/>
  <c r="K12" i="10"/>
  <c r="L13" i="10"/>
  <c r="M8" i="10"/>
  <c r="M39" i="10"/>
  <c r="K23" i="10"/>
  <c r="K41" i="10"/>
  <c r="L38" i="10"/>
  <c r="K9" i="10"/>
  <c r="K15" i="10"/>
  <c r="L12" i="10"/>
  <c r="K11" i="10"/>
  <c r="L41" i="10"/>
  <c r="L9" i="10"/>
  <c r="K8" i="10"/>
  <c r="G44" i="10"/>
  <c r="M7" i="10"/>
  <c r="M40" i="10"/>
  <c r="K36" i="10"/>
  <c r="M32" i="10"/>
  <c r="M28" i="10"/>
  <c r="K20" i="10"/>
  <c r="F44" i="10"/>
  <c r="F49" i="10" s="1"/>
  <c r="K29" i="10"/>
  <c r="K24" i="10"/>
  <c r="K43" i="10"/>
  <c r="K35" i="10"/>
  <c r="L31" i="10"/>
  <c r="K30" i="10"/>
  <c r="L27" i="10"/>
  <c r="K26" i="10"/>
  <c r="M24" i="10"/>
  <c r="L22" i="10"/>
  <c r="K21" i="10"/>
  <c r="M20" i="10"/>
  <c r="L18" i="10"/>
  <c r="K17" i="10"/>
  <c r="M16" i="10"/>
  <c r="L14" i="10"/>
  <c r="K13" i="10"/>
  <c r="M12" i="10"/>
  <c r="K34" i="10"/>
  <c r="L42" i="10"/>
  <c r="L39" i="10"/>
  <c r="K38" i="10"/>
  <c r="M36" i="10"/>
  <c r="M34" i="10"/>
  <c r="M29" i="10"/>
  <c r="M41" i="10"/>
  <c r="K10" i="10"/>
  <c r="M9" i="10"/>
  <c r="I44" i="10"/>
  <c r="L7" i="10"/>
  <c r="E44" i="10"/>
  <c r="E49" i="10" s="1"/>
  <c r="M23" i="10"/>
  <c r="M43" i="10"/>
  <c r="M38" i="10"/>
  <c r="M35" i="10"/>
  <c r="M30" i="10"/>
  <c r="L28" i="10"/>
  <c r="K27" i="10"/>
  <c r="M26" i="10"/>
  <c r="L23" i="10"/>
  <c r="K22" i="10"/>
  <c r="M21" i="10"/>
  <c r="L19" i="10"/>
  <c r="K18" i="10"/>
  <c r="M17" i="10"/>
  <c r="L15" i="10"/>
  <c r="K14" i="10"/>
  <c r="M13" i="10"/>
  <c r="L11" i="10"/>
  <c r="M19" i="10"/>
  <c r="K42" i="10"/>
  <c r="L40" i="10"/>
  <c r="K39" i="10"/>
  <c r="L32" i="10"/>
  <c r="K31" i="10"/>
  <c r="M10" i="10"/>
  <c r="L8" i="10"/>
  <c r="K7" i="10"/>
  <c r="D44" i="10"/>
  <c r="D49" i="10" s="1"/>
  <c r="I49" i="10" l="1"/>
  <c r="G49" i="10"/>
  <c r="H44" i="10"/>
  <c r="H49" i="10" l="1"/>
  <c r="K44" i="10"/>
  <c r="M44" i="10"/>
  <c r="L44" i="10"/>
  <c r="M43" i="9" l="1"/>
  <c r="M40" i="9"/>
  <c r="K39" i="9"/>
  <c r="M32" i="9"/>
  <c r="M28" i="9"/>
  <c r="M23" i="9"/>
  <c r="M19" i="9"/>
  <c r="M15" i="9"/>
  <c r="M11" i="9"/>
  <c r="M38" i="9" l="1"/>
  <c r="M42" i="9"/>
  <c r="K41" i="9"/>
  <c r="L13" i="9"/>
  <c r="L17" i="9"/>
  <c r="L21" i="9"/>
  <c r="L26" i="9"/>
  <c r="L30" i="9"/>
  <c r="L35" i="9"/>
  <c r="L9" i="9"/>
  <c r="K8" i="9"/>
  <c r="K12" i="9"/>
  <c r="K16" i="9"/>
  <c r="K20" i="9"/>
  <c r="K24" i="9"/>
  <c r="K29" i="9"/>
  <c r="K34" i="9"/>
  <c r="K36" i="9"/>
  <c r="K43" i="9"/>
  <c r="M10" i="9"/>
  <c r="M14" i="9"/>
  <c r="M18" i="9"/>
  <c r="M22" i="9"/>
  <c r="M27" i="9"/>
  <c r="M31" i="9"/>
  <c r="L43" i="9"/>
  <c r="M9" i="9"/>
  <c r="L11" i="9"/>
  <c r="M13" i="9"/>
  <c r="M21" i="9"/>
  <c r="M26" i="9"/>
  <c r="F44" i="9"/>
  <c r="K9" i="9"/>
  <c r="L10" i="9"/>
  <c r="M12" i="9"/>
  <c r="L14" i="9"/>
  <c r="M16" i="9"/>
  <c r="K21" i="9"/>
  <c r="L22" i="9"/>
  <c r="K26" i="9"/>
  <c r="L27" i="9"/>
  <c r="M29" i="9"/>
  <c r="K30" i="9"/>
  <c r="L31" i="9"/>
  <c r="M34" i="9"/>
  <c r="K35" i="9"/>
  <c r="M36" i="9"/>
  <c r="K38" i="9"/>
  <c r="L39" i="9"/>
  <c r="M41" i="9"/>
  <c r="K42" i="9"/>
  <c r="M8" i="9"/>
  <c r="K13" i="9"/>
  <c r="K17" i="9"/>
  <c r="L18" i="9"/>
  <c r="M20" i="9"/>
  <c r="M24" i="9"/>
  <c r="G44" i="9"/>
  <c r="L38" i="9"/>
  <c r="L42" i="9"/>
  <c r="D44" i="9"/>
  <c r="K7" i="9"/>
  <c r="H44" i="9"/>
  <c r="K11" i="9"/>
  <c r="L12" i="9"/>
  <c r="L16" i="9"/>
  <c r="L20" i="9"/>
  <c r="K23" i="9"/>
  <c r="K28" i="9"/>
  <c r="L29" i="9"/>
  <c r="K32" i="9"/>
  <c r="L34" i="9"/>
  <c r="L36" i="9"/>
  <c r="M39" i="9"/>
  <c r="K40" i="9"/>
  <c r="L41" i="9"/>
  <c r="L8" i="9"/>
  <c r="K15" i="9"/>
  <c r="K19" i="9"/>
  <c r="E44" i="9"/>
  <c r="L7" i="9"/>
  <c r="I44" i="9"/>
  <c r="K10" i="9"/>
  <c r="K14" i="9"/>
  <c r="L15" i="9"/>
  <c r="M17" i="9"/>
  <c r="K18" i="9"/>
  <c r="L19" i="9"/>
  <c r="K22" i="9"/>
  <c r="L23" i="9"/>
  <c r="K27" i="9"/>
  <c r="L28" i="9"/>
  <c r="M30" i="9"/>
  <c r="K31" i="9"/>
  <c r="L32" i="9"/>
  <c r="M35" i="9"/>
  <c r="L40" i="9"/>
  <c r="L44" i="9" l="1"/>
  <c r="K44" i="9"/>
  <c r="M44" i="9"/>
</calcChain>
</file>

<file path=xl/sharedStrings.xml><?xml version="1.0" encoding="utf-8"?>
<sst xmlns="http://schemas.openxmlformats.org/spreadsheetml/2006/main" count="405" uniqueCount="132">
  <si>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</si>
  <si>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</si>
  <si>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</si>
  <si>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</si>
  <si>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</si>
  <si>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</si>
  <si>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</si>
  <si>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</si>
  <si>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</si>
  <si>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</si>
  <si>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</si>
  <si>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</si>
  <si>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</si>
  <si>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</si>
  <si>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</si>
  <si>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</si>
  <si>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</si>
  <si>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</si>
  <si>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</si>
  <si>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</si>
  <si>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</si>
  <si>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</si>
  <si>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</si>
  <si>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</si>
  <si>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</si>
  <si>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</si>
  <si>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</si>
  <si>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</si>
  <si>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</si>
  <si>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</si>
  <si>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</si>
  <si>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</si>
  <si>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</si>
  <si>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</si>
  <si>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</si>
  <si>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</si>
  <si>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</si>
  <si>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</si>
  <si>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</si>
  <si>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</si>
  <si>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</si>
  <si>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</si>
  <si>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</si>
  <si>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</si>
  <si>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</si>
  <si>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</si>
  <si>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</si>
  <si>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</si>
  <si>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</si>
  <si>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</si>
  <si>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</si>
  <si>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</si>
  <si>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</si>
  <si>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</si>
  <si>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</si>
  <si>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</si>
  <si>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</si>
  <si>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</si>
  <si>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</si>
  <si>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</si>
  <si>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</si>
  <si>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</si>
  <si>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</si>
  <si>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</si>
  <si>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</si>
  <si>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</si>
  <si>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</si>
  <si>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</si>
  <si>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</si>
  <si>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</si>
  <si>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Claim payment
ratio %</t>
  </si>
  <si>
    <t>Claim payment
ratio (%)</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</si>
  <si>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</si>
  <si>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</si>
  <si>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</si>
  <si>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</si>
  <si>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</si>
  <si>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</si>
  <si>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</si>
  <si>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</si>
  <si>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</si>
  <si>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</si>
  <si>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</si>
  <si>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</si>
  <si>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 xml:space="preserve"> </t>
  </si>
  <si>
    <t>Number</t>
  </si>
  <si>
    <t>Amount</t>
  </si>
  <si>
    <t xml:space="preserve">TOTAL
</t>
  </si>
  <si>
    <t xml:space="preserve">Industry
</t>
  </si>
  <si>
    <t>No.</t>
  </si>
  <si>
    <t>KES</t>
  </si>
  <si>
    <t>Appendix 4: Analysis of general insurance business declined claims (numbers and amount) for the quarter ended 31st March 2022</t>
  </si>
  <si>
    <t>Appendix 5: Analysis of long-term insurance business declined claims (numbers and amount) for the quarter ended 31st March 2022</t>
  </si>
  <si>
    <t xml:space="preserve"> Q1 Total</t>
  </si>
  <si>
    <t>January</t>
  </si>
  <si>
    <t>February</t>
  </si>
  <si>
    <t>March</t>
  </si>
  <si>
    <t>Failure to provide relevant documentations</t>
  </si>
  <si>
    <t>Unpaid premiums</t>
  </si>
  <si>
    <t>Loss not covered within the policy</t>
  </si>
  <si>
    <t>Non-disclosure of relavant information</t>
  </si>
  <si>
    <t>Time barred</t>
  </si>
  <si>
    <t>Lapsed policy</t>
  </si>
  <si>
    <t>Others</t>
  </si>
  <si>
    <t>Appendix 6: Analysis of reasons for declined claims under general insurance business for the quarter ended 31st March 2022</t>
  </si>
  <si>
    <t>Total</t>
  </si>
  <si>
    <t>Appendix 7: Analysis of reasons for declined claims under long-term insurance business for the quarter ended 31st March 2022</t>
  </si>
  <si>
    <t>TOTAL</t>
  </si>
  <si>
    <t>OLD MUTUAL GENERAL INSURANCE</t>
  </si>
  <si>
    <t>OLD MUTUAL LIFE ASSURANCE COMPANY</t>
  </si>
  <si>
    <t>*-ALL THE RETURNS WERE NOT SUBMITTED</t>
  </si>
  <si>
    <t>Three</t>
  </si>
  <si>
    <t>30th September, 2022</t>
  </si>
  <si>
    <t>Appendix 1: Analysis of liability claims movement (numbers) under general insurance business for the quarter ended 30th September 2022</t>
  </si>
  <si>
    <t>Appendix 2: Analysis of non-liability claims movement (numbers) under general insurance business for the quarter ended 30th September 2022</t>
  </si>
  <si>
    <t>STAR DISCOVER INSURANCE</t>
  </si>
  <si>
    <t>OLD MUTUAL ASSURANCE</t>
  </si>
  <si>
    <t>STAR DISCOVER LIFE INSURANCE</t>
  </si>
  <si>
    <t xml:space="preserve">Q3 2022
(4/(4+5+6+7))
</t>
  </si>
  <si>
    <t>Q2 2022</t>
  </si>
  <si>
    <t>Q3 2022
(4/(4+5+6+7))</t>
  </si>
  <si>
    <t>XPLICO INSURANCE COMPANY*</t>
  </si>
  <si>
    <t>AFRICAN MERCHANT ASSURANCE*</t>
  </si>
  <si>
    <t>CORPORATE INSURANCE COMPANY*</t>
  </si>
  <si>
    <t>FIRST ASSURANCE COMPANY*</t>
  </si>
  <si>
    <t>INVESCO ASSURANCE COMPANY*</t>
  </si>
  <si>
    <t>TRIDENT INSURANCE COMPANY*</t>
  </si>
  <si>
    <t>EQUITY LIFE ASSURANCE</t>
  </si>
  <si>
    <t>CORPORATE INSURANCE COMPANY *</t>
  </si>
  <si>
    <t>KENYA ORIENT LIFE ASSURANCE*</t>
  </si>
  <si>
    <t>Appendix 3: Analysis of long-term insurance business claims movement (numbers) for the quarter ended 30th September 2022</t>
  </si>
  <si>
    <t xml:space="preserve">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relevant insurer(s).
This report incorporated data from 83.8% of the regulated general insurance companies and 92.0% of the regulated long-term insurance companies who had submitted their returns by the date of this report.
The Publication of any summary of the returns in this report does not necessarily mean that the returns so summarized have satisfied all the requirements of the Insurance Act, or that the Commissioner of Insurance approves the accuracy or the contents of the returns.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</si>
</sst>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 numFmtId="170" formatCode="0.0%"/>
  </numFmts>
  <fonts count="18"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
      <b/>
      <sz val="11"/>
      <color theme="1"/>
      <name val="Calibri"/>
      <family val="2"/>
      <scheme val="minor"/>
    </font>
    <font>
      <b/>
      <sz val="12"/>
      <color rgb="FF000000"/>
      <name val="Bookman Old Style"/>
      <family val="1"/>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8">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xf numFmtId="0" fontId="14" fillId="0" borderId="0"/>
    <xf numFmtId="9" fontId="8" fillId="0" borderId="0" applyFont="0" applyFill="0" applyBorder="0" applyAlignment="0" applyProtection="0"/>
    <xf numFmtId="9" fontId="12" fillId="0" borderId="0" applyFont="0" applyFill="0" applyBorder="0" applyAlignment="0" applyProtection="0"/>
  </cellStyleXfs>
  <cellXfs count="18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1" fillId="2" borderId="0" xfId="0" applyFont="1" applyFill="1" applyAlignment="1">
      <alignment horizontal="left" indent="17"/>
    </xf>
    <xf numFmtId="0" fontId="0" fillId="2" borderId="0" xfId="0" applyFill="1" applyAlignment="1">
      <alignment horizontal="left" indent="17"/>
    </xf>
    <xf numFmtId="0" fontId="2" fillId="2" borderId="0" xfId="0" applyFont="1" applyFill="1"/>
    <xf numFmtId="0" fontId="3" fillId="2" borderId="0" xfId="0" applyFont="1" applyFill="1"/>
    <xf numFmtId="0" fontId="4" fillId="2" borderId="0" xfId="0" applyFont="1" applyFill="1"/>
    <xf numFmtId="0" fontId="5" fillId="3" borderId="6" xfId="0" applyFont="1" applyFill="1" applyBorder="1" applyAlignment="1">
      <alignment horizontal="center" vertical="center"/>
    </xf>
    <xf numFmtId="0" fontId="4" fillId="2" borderId="0" xfId="0" applyFont="1" applyFill="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7" xfId="2" applyNumberFormat="1" applyFont="1" applyFill="1" applyBorder="1" applyAlignment="1">
      <alignment horizontal="left"/>
    </xf>
    <xf numFmtId="167" fontId="9" fillId="3" borderId="18" xfId="2" applyNumberFormat="1" applyFont="1" applyFill="1" applyBorder="1" applyAlignment="1">
      <alignment horizontal="right" wrapText="1"/>
    </xf>
    <xf numFmtId="0" fontId="5" fillId="4" borderId="31"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5" xfId="2" applyNumberFormat="1" applyFont="1" applyFill="1" applyBorder="1"/>
    <xf numFmtId="167" fontId="10" fillId="0" borderId="14" xfId="2" applyNumberFormat="1" applyFont="1" applyFill="1" applyBorder="1" applyAlignment="1">
      <alignment horizontal="right" wrapText="1"/>
    </xf>
    <xf numFmtId="166" fontId="9" fillId="3" borderId="16" xfId="2" applyNumberFormat="1" applyFont="1" applyFill="1" applyBorder="1"/>
    <xf numFmtId="167" fontId="9" fillId="3" borderId="33" xfId="2" applyNumberFormat="1" applyFont="1" applyFill="1" applyBorder="1" applyAlignment="1">
      <alignment horizontal="right" wrapText="1"/>
    </xf>
    <xf numFmtId="0" fontId="5" fillId="4" borderId="34" xfId="1" applyFont="1" applyFill="1" applyBorder="1" applyAlignment="1">
      <alignment horizontal="center" vertical="center" wrapText="1"/>
    </xf>
    <xf numFmtId="166" fontId="5" fillId="0" borderId="13" xfId="2" applyNumberFormat="1" applyFont="1" applyFill="1" applyBorder="1"/>
    <xf numFmtId="167" fontId="10" fillId="0" borderId="32" xfId="2" applyNumberFormat="1" applyFont="1" applyFill="1" applyBorder="1" applyAlignment="1">
      <alignment horizontal="right" wrapText="1"/>
    </xf>
    <xf numFmtId="166" fontId="10" fillId="0" borderId="14" xfId="4" applyNumberFormat="1" applyFont="1" applyFill="1" applyBorder="1" applyAlignment="1">
      <alignment horizontal="right" wrapText="1"/>
    </xf>
    <xf numFmtId="166" fontId="10" fillId="0" borderId="39" xfId="2" applyNumberFormat="1" applyFont="1" applyFill="1" applyBorder="1"/>
    <xf numFmtId="166" fontId="11" fillId="3" borderId="40" xfId="2" applyNumberFormat="1" applyFont="1" applyFill="1" applyBorder="1"/>
    <xf numFmtId="166" fontId="9" fillId="3" borderId="16" xfId="2" applyNumberFormat="1" applyFont="1" applyFill="1" applyBorder="1" applyAlignment="1">
      <alignment horizontal="left"/>
    </xf>
    <xf numFmtId="167" fontId="10" fillId="0" borderId="14" xfId="4" applyNumberFormat="1" applyFont="1" applyFill="1" applyBorder="1" applyAlignment="1">
      <alignment horizontal="right" wrapText="1"/>
    </xf>
    <xf numFmtId="166" fontId="9" fillId="3" borderId="17" xfId="4" applyNumberFormat="1" applyFont="1" applyFill="1" applyBorder="1" applyAlignment="1">
      <alignment horizontal="right" wrapText="1"/>
    </xf>
    <xf numFmtId="166" fontId="5" fillId="4" borderId="36" xfId="4" applyNumberFormat="1" applyFont="1" applyFill="1" applyBorder="1" applyAlignment="1">
      <alignment horizontal="center" vertical="center" wrapText="1"/>
    </xf>
    <xf numFmtId="166" fontId="5" fillId="4" borderId="36" xfId="4" applyNumberFormat="1" applyFont="1" applyFill="1" applyBorder="1" applyAlignment="1">
      <alignment horizontal="left" vertical="top" wrapText="1"/>
    </xf>
    <xf numFmtId="0" fontId="5" fillId="4" borderId="44" xfId="1" applyFont="1" applyFill="1" applyBorder="1" applyAlignment="1">
      <alignment horizontal="center" vertical="center" wrapText="1"/>
    </xf>
    <xf numFmtId="166" fontId="9" fillId="3" borderId="18" xfId="2" applyNumberFormat="1" applyFont="1" applyFill="1" applyBorder="1" applyAlignment="1">
      <alignment horizontal="left"/>
    </xf>
    <xf numFmtId="166" fontId="5" fillId="4" borderId="9" xfId="4" applyNumberFormat="1" applyFont="1" applyFill="1" applyBorder="1" applyAlignment="1">
      <alignment horizontal="center" vertical="center" wrapText="1"/>
    </xf>
    <xf numFmtId="166" fontId="5" fillId="4" borderId="46" xfId="4" applyNumberFormat="1" applyFont="1" applyFill="1" applyBorder="1" applyAlignment="1">
      <alignment horizontal="left" vertical="top" wrapText="1"/>
    </xf>
    <xf numFmtId="167" fontId="10" fillId="0" borderId="32" xfId="2" applyNumberFormat="1" applyFont="1" applyFill="1" applyBorder="1" applyAlignment="1">
      <alignment horizontal="left"/>
    </xf>
    <xf numFmtId="166" fontId="10" fillId="0" borderId="38" xfId="2" applyNumberFormat="1" applyFont="1" applyFill="1" applyBorder="1"/>
    <xf numFmtId="166" fontId="5" fillId="4" borderId="47" xfId="4" applyNumberFormat="1" applyFont="1" applyFill="1" applyBorder="1" applyAlignment="1">
      <alignment horizontal="center" vertical="center" wrapText="1"/>
    </xf>
    <xf numFmtId="166" fontId="5" fillId="4" borderId="48" xfId="4" applyNumberFormat="1" applyFont="1" applyFill="1" applyBorder="1" applyAlignment="1">
      <alignment horizontal="center" vertical="center" wrapText="1"/>
    </xf>
    <xf numFmtId="0" fontId="0" fillId="0" borderId="0" xfId="3" applyFont="1"/>
    <xf numFmtId="164" fontId="9" fillId="3" borderId="17" xfId="4" applyFont="1" applyFill="1" applyBorder="1" applyAlignment="1">
      <alignment horizontal="right" wrapText="1"/>
    </xf>
    <xf numFmtId="167" fontId="12" fillId="0" borderId="0" xfId="3" applyNumberFormat="1"/>
    <xf numFmtId="164" fontId="9" fillId="3" borderId="17" xfId="2" applyNumberFormat="1" applyFont="1" applyFill="1" applyBorder="1" applyAlignment="1">
      <alignment horizontal="right" wrapText="1"/>
    </xf>
    <xf numFmtId="2" fontId="12" fillId="0" borderId="0" xfId="3" applyNumberFormat="1"/>
    <xf numFmtId="167" fontId="10" fillId="0" borderId="30"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5" fillId="0" borderId="38" xfId="2" applyNumberFormat="1" applyFont="1" applyFill="1" applyBorder="1"/>
    <xf numFmtId="166" fontId="5" fillId="0" borderId="39" xfId="2" applyNumberFormat="1" applyFont="1" applyFill="1" applyBorder="1"/>
    <xf numFmtId="166" fontId="9" fillId="3" borderId="40" xfId="2" applyNumberFormat="1" applyFont="1" applyFill="1" applyBorder="1"/>
    <xf numFmtId="164" fontId="10" fillId="0" borderId="49" xfId="2" applyNumberFormat="1" applyFont="1" applyFill="1" applyBorder="1" applyAlignment="1">
      <alignment horizontal="left"/>
    </xf>
    <xf numFmtId="167" fontId="10" fillId="0" borderId="50" xfId="2" applyNumberFormat="1" applyFont="1" applyFill="1" applyBorder="1" applyAlignment="1">
      <alignment horizontal="right" wrapText="1"/>
    </xf>
    <xf numFmtId="168" fontId="10" fillId="0" borderId="50" xfId="2" applyNumberFormat="1" applyFont="1" applyFill="1" applyBorder="1" applyAlignment="1">
      <alignment horizontal="right" wrapText="1"/>
    </xf>
    <xf numFmtId="167" fontId="10" fillId="0" borderId="37" xfId="2" applyNumberFormat="1" applyFont="1" applyFill="1" applyBorder="1" applyAlignment="1">
      <alignment horizontal="right" wrapText="1"/>
    </xf>
    <xf numFmtId="164" fontId="10" fillId="0" borderId="39" xfId="2" applyNumberFormat="1" applyFont="1" applyFill="1" applyBorder="1" applyAlignment="1">
      <alignment horizontal="left"/>
    </xf>
    <xf numFmtId="164" fontId="11" fillId="0" borderId="39" xfId="2" applyNumberFormat="1" applyFont="1" applyFill="1" applyBorder="1" applyAlignment="1">
      <alignment horizontal="left"/>
    </xf>
    <xf numFmtId="166" fontId="9" fillId="3" borderId="40" xfId="2" applyNumberFormat="1" applyFont="1" applyFill="1" applyBorder="1" applyAlignment="1">
      <alignment horizontal="left"/>
    </xf>
    <xf numFmtId="169" fontId="12" fillId="0" borderId="0" xfId="3" applyNumberFormat="1"/>
    <xf numFmtId="167" fontId="10" fillId="0" borderId="32" xfId="2" applyNumberFormat="1" applyFont="1" applyFill="1" applyBorder="1" applyAlignment="1">
      <alignment horizontal="right"/>
    </xf>
    <xf numFmtId="164" fontId="10" fillId="0" borderId="14" xfId="4" applyFont="1" applyFill="1" applyBorder="1" applyAlignment="1">
      <alignment horizontal="right" wrapText="1"/>
    </xf>
    <xf numFmtId="164" fontId="12" fillId="0" borderId="0" xfId="3" applyNumberFormat="1"/>
    <xf numFmtId="0" fontId="15" fillId="0" borderId="0" xfId="0" applyFont="1"/>
    <xf numFmtId="0" fontId="5" fillId="4" borderId="51" xfId="0" applyFont="1" applyFill="1" applyBorder="1"/>
    <xf numFmtId="166" fontId="10" fillId="0" borderId="51" xfId="4" applyNumberFormat="1" applyFont="1" applyBorder="1"/>
    <xf numFmtId="0" fontId="5" fillId="0" borderId="15" xfId="0" applyFont="1" applyBorder="1"/>
    <xf numFmtId="0" fontId="5" fillId="3" borderId="16" xfId="0" applyFont="1" applyFill="1" applyBorder="1"/>
    <xf numFmtId="0" fontId="5" fillId="3" borderId="17" xfId="0" applyFont="1" applyFill="1" applyBorder="1"/>
    <xf numFmtId="166" fontId="5" fillId="3" borderId="17" xfId="4" applyNumberFormat="1" applyFont="1" applyFill="1" applyBorder="1"/>
    <xf numFmtId="0" fontId="5" fillId="4" borderId="51" xfId="0" applyFont="1" applyFill="1" applyBorder="1" applyAlignment="1">
      <alignment horizontal="center"/>
    </xf>
    <xf numFmtId="0" fontId="5" fillId="3" borderId="17" xfId="0" applyFont="1" applyFill="1" applyBorder="1" applyAlignment="1">
      <alignment horizontal="left" vertical="center"/>
    </xf>
    <xf numFmtId="0" fontId="10" fillId="0" borderId="55" xfId="0" applyFont="1" applyBorder="1"/>
    <xf numFmtId="0" fontId="10" fillId="3" borderId="35" xfId="0" applyFont="1" applyFill="1" applyBorder="1"/>
    <xf numFmtId="0" fontId="5" fillId="0" borderId="59" xfId="0" applyFont="1" applyBorder="1"/>
    <xf numFmtId="0" fontId="5" fillId="0" borderId="13" xfId="0" applyFont="1" applyBorder="1"/>
    <xf numFmtId="164" fontId="10" fillId="0" borderId="38" xfId="2" applyNumberFormat="1" applyFont="1" applyFill="1" applyBorder="1" applyAlignment="1">
      <alignment horizontal="left"/>
    </xf>
    <xf numFmtId="166" fontId="10" fillId="0" borderId="14" xfId="4" applyNumberFormat="1" applyFont="1" applyBorder="1"/>
    <xf numFmtId="166" fontId="10" fillId="0" borderId="14" xfId="0" applyNumberFormat="1" applyFont="1" applyBorder="1"/>
    <xf numFmtId="0" fontId="5" fillId="0" borderId="58" xfId="0" applyFont="1" applyBorder="1"/>
    <xf numFmtId="0" fontId="10" fillId="0" borderId="57" xfId="0" applyFont="1" applyBorder="1"/>
    <xf numFmtId="0" fontId="5" fillId="4" borderId="17" xfId="0" applyFont="1" applyFill="1" applyBorder="1" applyAlignment="1">
      <alignment horizontal="center"/>
    </xf>
    <xf numFmtId="0" fontId="5" fillId="4" borderId="48" xfId="0" applyFont="1" applyFill="1" applyBorder="1"/>
    <xf numFmtId="0" fontId="5" fillId="4" borderId="48" xfId="0" applyFont="1" applyFill="1" applyBorder="1" applyAlignment="1">
      <alignment horizontal="center" vertical="center"/>
    </xf>
    <xf numFmtId="0" fontId="5" fillId="4" borderId="48" xfId="0" applyFont="1" applyFill="1" applyBorder="1" applyAlignment="1">
      <alignment horizontal="center"/>
    </xf>
    <xf numFmtId="0" fontId="5" fillId="4" borderId="47" xfId="0" applyFont="1" applyFill="1" applyBorder="1" applyAlignment="1">
      <alignment horizontal="center"/>
    </xf>
    <xf numFmtId="166" fontId="5" fillId="4" borderId="60" xfId="4" applyNumberFormat="1" applyFont="1" applyFill="1" applyBorder="1" applyAlignment="1">
      <alignment horizontal="left" vertical="top" wrapText="1"/>
    </xf>
    <xf numFmtId="166" fontId="5" fillId="4" borderId="8" xfId="4" applyNumberFormat="1" applyFont="1" applyFill="1" applyBorder="1" applyAlignment="1">
      <alignment horizontal="left" vertical="top" wrapText="1"/>
    </xf>
    <xf numFmtId="166" fontId="10" fillId="0" borderId="57" xfId="4" applyNumberFormat="1" applyFont="1" applyFill="1" applyBorder="1" applyAlignment="1">
      <alignment horizontal="right" wrapText="1"/>
    </xf>
    <xf numFmtId="164" fontId="10" fillId="0" borderId="50" xfId="2" applyNumberFormat="1" applyFont="1" applyFill="1" applyBorder="1" applyAlignment="1">
      <alignment horizontal="left"/>
    </xf>
    <xf numFmtId="164" fontId="10" fillId="0" borderId="51" xfId="2" applyNumberFormat="1" applyFont="1" applyFill="1" applyBorder="1" applyAlignment="1">
      <alignment horizontal="left"/>
    </xf>
    <xf numFmtId="164" fontId="11" fillId="0" borderId="51" xfId="2" applyNumberFormat="1" applyFont="1" applyFill="1" applyBorder="1" applyAlignment="1">
      <alignment horizontal="left"/>
    </xf>
    <xf numFmtId="166" fontId="10" fillId="0" borderId="14" xfId="2" applyNumberFormat="1" applyFont="1" applyFill="1" applyBorder="1"/>
    <xf numFmtId="166" fontId="10" fillId="0" borderId="51" xfId="2" applyNumberFormat="1" applyFont="1" applyFill="1" applyBorder="1"/>
    <xf numFmtId="166" fontId="11" fillId="0" borderId="51" xfId="2" applyNumberFormat="1" applyFont="1" applyFill="1" applyBorder="1"/>
    <xf numFmtId="167" fontId="9" fillId="3" borderId="61" xfId="4" applyNumberFormat="1" applyFont="1" applyFill="1" applyBorder="1" applyAlignment="1">
      <alignment horizontal="right" wrapText="1"/>
    </xf>
    <xf numFmtId="167" fontId="10" fillId="0" borderId="50" xfId="4" applyNumberFormat="1" applyFont="1" applyFill="1" applyBorder="1" applyAlignment="1">
      <alignment horizontal="right" wrapText="1"/>
    </xf>
    <xf numFmtId="167" fontId="9" fillId="3" borderId="17" xfId="4" applyNumberFormat="1" applyFont="1" applyFill="1" applyBorder="1" applyAlignment="1">
      <alignment horizontal="right" wrapText="1"/>
    </xf>
    <xf numFmtId="0" fontId="9" fillId="0" borderId="0" xfId="1" applyFont="1"/>
    <xf numFmtId="166" fontId="0" fillId="0" borderId="0" xfId="0" applyNumberFormat="1"/>
    <xf numFmtId="166" fontId="16" fillId="4" borderId="55" xfId="4" applyNumberFormat="1" applyFont="1" applyFill="1" applyBorder="1" applyAlignment="1">
      <alignment horizontal="center" wrapText="1"/>
    </xf>
    <xf numFmtId="166" fontId="16" fillId="4" borderId="51" xfId="4" applyNumberFormat="1" applyFont="1" applyFill="1" applyBorder="1" applyAlignment="1">
      <alignment horizontal="center" wrapText="1"/>
    </xf>
    <xf numFmtId="166" fontId="10" fillId="2" borderId="51" xfId="4" applyNumberFormat="1" applyFont="1" applyFill="1" applyBorder="1"/>
    <xf numFmtId="1" fontId="10" fillId="0" borderId="51" xfId="0" applyNumberFormat="1" applyFont="1" applyBorder="1" applyAlignment="1">
      <alignment horizontal="center"/>
    </xf>
    <xf numFmtId="166" fontId="5" fillId="0" borderId="51" xfId="4" applyNumberFormat="1" applyFont="1" applyBorder="1"/>
    <xf numFmtId="166" fontId="5" fillId="3" borderId="51" xfId="4" applyNumberFormat="1" applyFont="1" applyFill="1" applyBorder="1"/>
    <xf numFmtId="0" fontId="17" fillId="3" borderId="51" xfId="0" applyFont="1" applyFill="1" applyBorder="1"/>
    <xf numFmtId="166" fontId="5" fillId="3" borderId="51" xfId="0" applyNumberFormat="1" applyFont="1" applyFill="1" applyBorder="1"/>
    <xf numFmtId="166" fontId="10" fillId="0" borderId="51" xfId="0" applyNumberFormat="1" applyFont="1" applyBorder="1"/>
    <xf numFmtId="166" fontId="5" fillId="0" borderId="14" xfId="4" applyNumberFormat="1" applyFont="1" applyBorder="1"/>
    <xf numFmtId="166" fontId="10" fillId="2" borderId="14" xfId="4" applyNumberFormat="1" applyFont="1" applyFill="1" applyBorder="1"/>
    <xf numFmtId="0" fontId="5" fillId="4" borderId="64" xfId="0" applyFont="1" applyFill="1" applyBorder="1"/>
    <xf numFmtId="166" fontId="16" fillId="4" borderId="65" xfId="4" applyNumberFormat="1" applyFont="1" applyFill="1" applyBorder="1" applyAlignment="1">
      <alignment horizontal="center" wrapText="1"/>
    </xf>
    <xf numFmtId="166" fontId="16" fillId="4" borderId="17" xfId="4" applyNumberFormat="1" applyFont="1" applyFill="1" applyBorder="1" applyAlignment="1">
      <alignment horizontal="center" wrapText="1"/>
    </xf>
    <xf numFmtId="0" fontId="5" fillId="4" borderId="17" xfId="0" applyFont="1" applyFill="1" applyBorder="1"/>
    <xf numFmtId="0" fontId="5" fillId="4" borderId="33" xfId="0" applyFont="1" applyFill="1" applyBorder="1"/>
    <xf numFmtId="0" fontId="5" fillId="4" borderId="31" xfId="0" applyFont="1" applyFill="1" applyBorder="1" applyAlignment="1">
      <alignment horizontal="center"/>
    </xf>
    <xf numFmtId="0" fontId="5" fillId="4" borderId="33" xfId="0" applyFont="1" applyFill="1" applyBorder="1" applyAlignment="1">
      <alignment horizontal="center"/>
    </xf>
    <xf numFmtId="170" fontId="12" fillId="0" borderId="0" xfId="7" applyNumberFormat="1"/>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9" xfId="0" applyFont="1" applyBorder="1" applyAlignment="1">
      <alignment horizontal="justify" vertical="center" wrapText="1"/>
    </xf>
    <xf numFmtId="0" fontId="7" fillId="0" borderId="0" xfId="0" applyFont="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15" fillId="0" borderId="2" xfId="3" applyFont="1" applyBorder="1" applyAlignment="1">
      <alignment horizontal="left"/>
    </xf>
    <xf numFmtId="0" fontId="5" fillId="4" borderId="41"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7"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4" borderId="42"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0" xfId="1" applyFont="1" applyFill="1" applyAlignment="1">
      <alignment horizontal="center" vertical="center" wrapText="1"/>
    </xf>
    <xf numFmtId="0" fontId="5" fillId="4" borderId="45"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50" xfId="0" applyFont="1" applyFill="1" applyBorder="1" applyAlignment="1">
      <alignment horizontal="center"/>
    </xf>
    <xf numFmtId="0" fontId="5" fillId="4" borderId="56" xfId="1"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63" xfId="0" applyFont="1" applyFill="1" applyBorder="1" applyAlignment="1">
      <alignment horizontal="center"/>
    </xf>
    <xf numFmtId="0" fontId="5" fillId="4"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166" fontId="5" fillId="4" borderId="1" xfId="4" applyNumberFormat="1" applyFont="1" applyFill="1" applyBorder="1" applyAlignment="1">
      <alignment horizontal="center" vertical="center"/>
    </xf>
    <xf numFmtId="166" fontId="5" fillId="4" borderId="4" xfId="4" applyNumberFormat="1" applyFont="1" applyFill="1" applyBorder="1" applyAlignment="1">
      <alignment horizontal="center" vertical="center"/>
    </xf>
    <xf numFmtId="166" fontId="5" fillId="4" borderId="7" xfId="4" applyNumberFormat="1" applyFont="1" applyFill="1" applyBorder="1" applyAlignment="1">
      <alignment horizontal="center" vertical="center"/>
    </xf>
    <xf numFmtId="166" fontId="5" fillId="4" borderId="50" xfId="4" applyNumberFormat="1" applyFont="1" applyFill="1" applyBorder="1" applyAlignment="1">
      <alignment horizontal="center" vertical="center"/>
    </xf>
    <xf numFmtId="166" fontId="5" fillId="4" borderId="51" xfId="4" applyNumberFormat="1" applyFont="1" applyFill="1" applyBorder="1" applyAlignment="1">
      <alignment horizontal="center" vertical="center"/>
    </xf>
    <xf numFmtId="166" fontId="5" fillId="4" borderId="17" xfId="4" applyNumberFormat="1" applyFont="1" applyFill="1" applyBorder="1" applyAlignment="1">
      <alignment horizontal="center" vertical="center"/>
    </xf>
    <xf numFmtId="166" fontId="5" fillId="4" borderId="41" xfId="4" applyNumberFormat="1" applyFont="1" applyFill="1" applyBorder="1" applyAlignment="1">
      <alignment horizontal="center"/>
    </xf>
    <xf numFmtId="166" fontId="5" fillId="4" borderId="62" xfId="4" applyNumberFormat="1" applyFont="1" applyFill="1" applyBorder="1" applyAlignment="1">
      <alignment horizontal="center"/>
    </xf>
    <xf numFmtId="166" fontId="16" fillId="4" borderId="43" xfId="4" applyNumberFormat="1" applyFont="1" applyFill="1" applyBorder="1" applyAlignment="1">
      <alignment horizontal="center" wrapText="1"/>
    </xf>
    <xf numFmtId="166" fontId="16" fillId="4" borderId="62" xfId="4" applyNumberFormat="1" applyFont="1" applyFill="1" applyBorder="1" applyAlignment="1">
      <alignment horizontal="center" wrapText="1"/>
    </xf>
    <xf numFmtId="166" fontId="16" fillId="4" borderId="41" xfId="4" applyNumberFormat="1" applyFont="1" applyFill="1" applyBorder="1" applyAlignment="1">
      <alignment horizontal="center" wrapText="1"/>
    </xf>
    <xf numFmtId="0" fontId="5" fillId="4" borderId="51" xfId="0" applyFont="1" applyFill="1" applyBorder="1" applyAlignment="1">
      <alignment horizontal="center" wrapText="1"/>
    </xf>
    <xf numFmtId="0" fontId="5" fillId="4" borderId="64" xfId="0" applyFont="1" applyFill="1" applyBorder="1" applyAlignment="1">
      <alignment horizontal="center" wrapText="1"/>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48" xfId="0" applyFont="1" applyFill="1" applyBorder="1" applyAlignment="1">
      <alignment horizontal="center" vertical="center"/>
    </xf>
  </cellXfs>
  <cellStyles count="8">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xfId="7" builtinId="5"/>
    <cellStyle name="Percent 2" xfId="6" xr:uid="{00000000-0005-0000-0000-000007000000}"/>
  </cellStyles>
  <dxfs count="0"/>
  <tableStyles count="0" defaultTableStyle="TableStyleMedium2" defaultPivotStyle="PivotStyleLight16"/>
  <colors>
    <mruColors>
      <color rgb="FFA2D668"/>
      <color rgb="FFF0A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588986</xdr:colOff>
      <xdr:row>3</xdr:row>
      <xdr:rowOff>156449</xdr:rowOff>
    </xdr:to>
    <xdr:pic>
      <xdr:nvPicPr>
        <xdr:cNvPr id="3" name="Picture 2">
          <a:extLst>
            <a:ext uri="{FF2B5EF4-FFF2-40B4-BE49-F238E27FC236}">
              <a16:creationId xmlns:a16="http://schemas.microsoft.com/office/drawing/2014/main" id="{DDCCE854-9F1E-46FE-9E9F-25E28A66CE72}"/>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589392</xdr:colOff>
      <xdr:row>3</xdr:row>
      <xdr:rowOff>157261</xdr:rowOff>
    </xdr:to>
    <xdr:pic>
      <xdr:nvPicPr>
        <xdr:cNvPr id="2" name="Picture 1">
          <a:extLst>
            <a:ext uri="{FF2B5EF4-FFF2-40B4-BE49-F238E27FC236}">
              <a16:creationId xmlns:a16="http://schemas.microsoft.com/office/drawing/2014/main" id="{32D62989-5CAB-4317-8E0D-661A27B4617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585320</xdr:colOff>
      <xdr:row>3</xdr:row>
      <xdr:rowOff>155294</xdr:rowOff>
    </xdr:to>
    <xdr:pic>
      <xdr:nvPicPr>
        <xdr:cNvPr id="3" name="Picture 2">
          <a:extLst>
            <a:ext uri="{FF2B5EF4-FFF2-40B4-BE49-F238E27FC236}">
              <a16:creationId xmlns:a16="http://schemas.microsoft.com/office/drawing/2014/main" id="{B3E832AC-A00F-6BE0-5903-3B26E3450E3E}"/>
            </a:ext>
          </a:extLst>
        </xdr:cNvPr>
        <xdr:cNvPicPr>
          <a:picLocks noChangeAspect="1"/>
        </xdr:cNvPicPr>
      </xdr:nvPicPr>
      <xdr:blipFill>
        <a:blip xmlns:r="http://schemas.openxmlformats.org/officeDocument/2006/relationships" r:embed="rId1"/>
        <a:stretch>
          <a:fillRect/>
        </a:stretch>
      </xdr:blipFill>
      <xdr:spPr>
        <a:xfrm>
          <a:off x="0" y="0"/>
          <a:ext cx="1194920" cy="7376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587134</xdr:colOff>
      <xdr:row>3</xdr:row>
      <xdr:rowOff>153987</xdr:rowOff>
    </xdr:to>
    <xdr:pic>
      <xdr:nvPicPr>
        <xdr:cNvPr id="3" name="Picture 2">
          <a:extLst>
            <a:ext uri="{FF2B5EF4-FFF2-40B4-BE49-F238E27FC236}">
              <a16:creationId xmlns:a16="http://schemas.microsoft.com/office/drawing/2014/main" id="{7114712D-4DCC-09C9-AE69-E0BD05D69B27}"/>
            </a:ext>
          </a:extLst>
        </xdr:cNvPr>
        <xdr:cNvPicPr>
          <a:picLocks noChangeAspect="1"/>
        </xdr:cNvPicPr>
      </xdr:nvPicPr>
      <xdr:blipFill>
        <a:blip xmlns:r="http://schemas.openxmlformats.org/officeDocument/2006/relationships" r:embed="rId1"/>
        <a:stretch>
          <a:fillRect/>
        </a:stretch>
      </xdr:blipFill>
      <xdr:spPr>
        <a:xfrm>
          <a:off x="0" y="0"/>
          <a:ext cx="1194920" cy="725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Quarterly%20Claims%20Report/Q3%20Claims%20Report/Monthly/July%202022%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Quarterly%20Claims%20Report/Q3%20Claims%20Report/Monthly/August%202022%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Quarterly%20Claims%20Report/Q3%20Claims%20Report/Monthly/September%202022%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D49">
            <v>66</v>
          </cell>
          <cell r="F49">
            <v>8</v>
          </cell>
          <cell r="H49">
            <v>0</v>
          </cell>
          <cell r="J49">
            <v>9</v>
          </cell>
          <cell r="L49">
            <v>1</v>
          </cell>
          <cell r="N49">
            <v>0</v>
          </cell>
        </row>
        <row r="51">
          <cell r="D51">
            <v>463</v>
          </cell>
          <cell r="F51">
            <v>19</v>
          </cell>
          <cell r="H51">
            <v>32</v>
          </cell>
          <cell r="J51">
            <v>82</v>
          </cell>
          <cell r="L51">
            <v>0</v>
          </cell>
          <cell r="N51">
            <v>19</v>
          </cell>
        </row>
        <row r="52">
          <cell r="D52">
            <v>0</v>
          </cell>
          <cell r="F52">
            <v>0</v>
          </cell>
          <cell r="H52">
            <v>0</v>
          </cell>
          <cell r="J52">
            <v>0</v>
          </cell>
          <cell r="L52">
            <v>0</v>
          </cell>
          <cell r="N52">
            <v>0</v>
          </cell>
        </row>
        <row r="53">
          <cell r="D53">
            <v>8196</v>
          </cell>
          <cell r="F53">
            <v>168</v>
          </cell>
          <cell r="H53">
            <v>552</v>
          </cell>
          <cell r="J53">
            <v>415</v>
          </cell>
          <cell r="L53">
            <v>0</v>
          </cell>
          <cell r="N53">
            <v>0</v>
          </cell>
        </row>
        <row r="54">
          <cell r="D54">
            <v>2118</v>
          </cell>
          <cell r="F54">
            <v>297</v>
          </cell>
          <cell r="H54">
            <v>0</v>
          </cell>
          <cell r="J54">
            <v>279</v>
          </cell>
          <cell r="L54">
            <v>0</v>
          </cell>
          <cell r="N54">
            <v>0</v>
          </cell>
        </row>
        <row r="55">
          <cell r="D55">
            <v>2360</v>
          </cell>
          <cell r="F55">
            <v>156</v>
          </cell>
          <cell r="H55">
            <v>100</v>
          </cell>
          <cell r="J55">
            <v>288</v>
          </cell>
          <cell r="L55">
            <v>0</v>
          </cell>
          <cell r="N55">
            <v>0</v>
          </cell>
        </row>
        <row r="57">
          <cell r="D57">
            <v>21295</v>
          </cell>
          <cell r="F57">
            <v>685</v>
          </cell>
          <cell r="H57">
            <v>0</v>
          </cell>
          <cell r="J57">
            <v>358</v>
          </cell>
          <cell r="L57">
            <v>0</v>
          </cell>
          <cell r="N57">
            <v>0</v>
          </cell>
        </row>
        <row r="58">
          <cell r="D58">
            <v>1952</v>
          </cell>
          <cell r="F58">
            <v>70</v>
          </cell>
          <cell r="H58">
            <v>63</v>
          </cell>
          <cell r="J58">
            <v>64</v>
          </cell>
          <cell r="L58">
            <v>0</v>
          </cell>
          <cell r="N58">
            <v>3</v>
          </cell>
        </row>
        <row r="60">
          <cell r="D60">
            <v>8129</v>
          </cell>
          <cell r="F60">
            <v>272</v>
          </cell>
          <cell r="H60">
            <v>87</v>
          </cell>
          <cell r="J60">
            <v>317</v>
          </cell>
          <cell r="L60">
            <v>0</v>
          </cell>
          <cell r="N60">
            <v>0</v>
          </cell>
        </row>
        <row r="61">
          <cell r="D61">
            <v>10614</v>
          </cell>
          <cell r="F61">
            <v>369</v>
          </cell>
          <cell r="H61">
            <v>515</v>
          </cell>
          <cell r="J61">
            <v>240</v>
          </cell>
          <cell r="L61">
            <v>0</v>
          </cell>
          <cell r="N61">
            <v>4</v>
          </cell>
        </row>
        <row r="62">
          <cell r="D62">
            <v>5742</v>
          </cell>
          <cell r="F62">
            <v>149</v>
          </cell>
          <cell r="H62">
            <v>605</v>
          </cell>
          <cell r="J62">
            <v>137</v>
          </cell>
          <cell r="L62">
            <v>5</v>
          </cell>
          <cell r="N62">
            <v>4</v>
          </cell>
        </row>
        <row r="63">
          <cell r="D63">
            <v>1344</v>
          </cell>
          <cell r="F63">
            <v>128</v>
          </cell>
          <cell r="H63">
            <v>79</v>
          </cell>
          <cell r="J63">
            <v>41</v>
          </cell>
          <cell r="L63">
            <v>0</v>
          </cell>
          <cell r="N63">
            <v>4</v>
          </cell>
        </row>
        <row r="64">
          <cell r="D64">
            <v>1560</v>
          </cell>
          <cell r="F64">
            <v>12</v>
          </cell>
          <cell r="H64">
            <v>70</v>
          </cell>
          <cell r="J64">
            <v>59</v>
          </cell>
          <cell r="L64">
            <v>0</v>
          </cell>
          <cell r="N64">
            <v>0</v>
          </cell>
        </row>
        <row r="66">
          <cell r="D66">
            <v>3817</v>
          </cell>
          <cell r="F66">
            <v>627</v>
          </cell>
          <cell r="H66">
            <v>222</v>
          </cell>
          <cell r="J66">
            <v>60</v>
          </cell>
          <cell r="L66">
            <v>0</v>
          </cell>
          <cell r="N66">
            <v>30</v>
          </cell>
        </row>
        <row r="67">
          <cell r="D67">
            <v>0</v>
          </cell>
          <cell r="F67">
            <v>0</v>
          </cell>
          <cell r="H67">
            <v>0</v>
          </cell>
          <cell r="J67">
            <v>0</v>
          </cell>
          <cell r="L67">
            <v>0</v>
          </cell>
          <cell r="N67">
            <v>0</v>
          </cell>
        </row>
        <row r="68">
          <cell r="D68">
            <v>5831</v>
          </cell>
          <cell r="F68">
            <v>198</v>
          </cell>
          <cell r="H68">
            <v>42</v>
          </cell>
          <cell r="J68">
            <v>152</v>
          </cell>
          <cell r="L68">
            <v>0</v>
          </cell>
          <cell r="N68">
            <v>0</v>
          </cell>
        </row>
        <row r="69">
          <cell r="D69">
            <v>2279</v>
          </cell>
          <cell r="F69">
            <v>192</v>
          </cell>
          <cell r="H69">
            <v>123</v>
          </cell>
          <cell r="J69">
            <v>185</v>
          </cell>
          <cell r="L69">
            <v>0</v>
          </cell>
          <cell r="N69">
            <v>0</v>
          </cell>
        </row>
        <row r="70">
          <cell r="D70">
            <v>730</v>
          </cell>
          <cell r="F70">
            <v>501</v>
          </cell>
          <cell r="H70">
            <v>114</v>
          </cell>
          <cell r="J70">
            <v>209</v>
          </cell>
          <cell r="L70">
            <v>0</v>
          </cell>
          <cell r="N70">
            <v>0</v>
          </cell>
        </row>
        <row r="71">
          <cell r="D71">
            <v>3133</v>
          </cell>
          <cell r="F71">
            <v>289</v>
          </cell>
          <cell r="H71">
            <v>0</v>
          </cell>
          <cell r="J71">
            <v>246</v>
          </cell>
          <cell r="L71">
            <v>2</v>
          </cell>
          <cell r="N71">
            <v>0</v>
          </cell>
        </row>
        <row r="72">
          <cell r="D72">
            <v>3698</v>
          </cell>
          <cell r="F72">
            <v>34</v>
          </cell>
          <cell r="H72">
            <v>93</v>
          </cell>
          <cell r="J72">
            <v>136</v>
          </cell>
          <cell r="L72">
            <v>2</v>
          </cell>
          <cell r="N72">
            <v>10</v>
          </cell>
        </row>
        <row r="73">
          <cell r="D73">
            <v>1058</v>
          </cell>
          <cell r="F73">
            <v>75</v>
          </cell>
          <cell r="H73">
            <v>0</v>
          </cell>
          <cell r="J73">
            <v>49</v>
          </cell>
          <cell r="L73">
            <v>0</v>
          </cell>
          <cell r="N73">
            <v>0</v>
          </cell>
        </row>
        <row r="74">
          <cell r="D74">
            <v>2170</v>
          </cell>
          <cell r="F74">
            <v>371</v>
          </cell>
          <cell r="H74">
            <v>0</v>
          </cell>
          <cell r="J74">
            <v>190</v>
          </cell>
          <cell r="L74">
            <v>19</v>
          </cell>
          <cell r="N74">
            <v>0</v>
          </cell>
        </row>
        <row r="75">
          <cell r="D75">
            <v>3370</v>
          </cell>
          <cell r="F75">
            <v>183</v>
          </cell>
          <cell r="H75">
            <v>377</v>
          </cell>
          <cell r="J75">
            <v>121</v>
          </cell>
          <cell r="L75">
            <v>0</v>
          </cell>
          <cell r="N75">
            <v>72</v>
          </cell>
        </row>
        <row r="76">
          <cell r="D76">
            <v>2015</v>
          </cell>
          <cell r="F76">
            <v>27</v>
          </cell>
          <cell r="H76">
            <v>99</v>
          </cell>
          <cell r="J76">
            <v>28</v>
          </cell>
          <cell r="L76">
            <v>0</v>
          </cell>
          <cell r="N76">
            <v>1</v>
          </cell>
        </row>
        <row r="77">
          <cell r="D77">
            <v>394</v>
          </cell>
          <cell r="F77">
            <v>31</v>
          </cell>
          <cell r="H77">
            <v>688</v>
          </cell>
          <cell r="J77">
            <v>17</v>
          </cell>
          <cell r="L77">
            <v>0</v>
          </cell>
          <cell r="N77">
            <v>0</v>
          </cell>
        </row>
        <row r="79">
          <cell r="D79">
            <v>2475</v>
          </cell>
          <cell r="F79">
            <v>175</v>
          </cell>
          <cell r="H79">
            <v>230</v>
          </cell>
          <cell r="J79">
            <v>60</v>
          </cell>
          <cell r="L79">
            <v>0</v>
          </cell>
          <cell r="N79">
            <v>14</v>
          </cell>
        </row>
        <row r="80">
          <cell r="D80">
            <v>0</v>
          </cell>
          <cell r="F80">
            <v>0</v>
          </cell>
          <cell r="H80">
            <v>0</v>
          </cell>
          <cell r="J80">
            <v>0</v>
          </cell>
          <cell r="L80">
            <v>0</v>
          </cell>
          <cell r="N80">
            <v>0</v>
          </cell>
        </row>
        <row r="81">
          <cell r="D81">
            <v>208</v>
          </cell>
          <cell r="F81">
            <v>39</v>
          </cell>
          <cell r="H81">
            <v>0</v>
          </cell>
          <cell r="J81">
            <v>38</v>
          </cell>
          <cell r="L81">
            <v>0</v>
          </cell>
          <cell r="N81">
            <v>0</v>
          </cell>
        </row>
        <row r="82">
          <cell r="D82">
            <v>1553</v>
          </cell>
          <cell r="F82">
            <v>37</v>
          </cell>
          <cell r="H82">
            <v>15</v>
          </cell>
          <cell r="J82">
            <v>4</v>
          </cell>
          <cell r="L82">
            <v>0</v>
          </cell>
          <cell r="N82">
            <v>1</v>
          </cell>
        </row>
        <row r="83">
          <cell r="D83">
            <v>636</v>
          </cell>
          <cell r="F83">
            <v>7</v>
          </cell>
          <cell r="H83">
            <v>2</v>
          </cell>
          <cell r="J83">
            <v>10</v>
          </cell>
          <cell r="L83">
            <v>1</v>
          </cell>
          <cell r="N83">
            <v>0</v>
          </cell>
        </row>
        <row r="84">
          <cell r="D84">
            <v>1408</v>
          </cell>
          <cell r="F84">
            <v>57</v>
          </cell>
          <cell r="H84">
            <v>42</v>
          </cell>
          <cell r="J84">
            <v>182</v>
          </cell>
          <cell r="L84">
            <v>0</v>
          </cell>
          <cell r="N84">
            <v>16</v>
          </cell>
        </row>
      </sheetData>
      <sheetData sheetId="4"/>
      <sheetData sheetId="5"/>
      <sheetData sheetId="6">
        <row r="49">
          <cell r="D49">
            <v>46861</v>
          </cell>
          <cell r="F49">
            <v>45885</v>
          </cell>
          <cell r="H49">
            <v>0</v>
          </cell>
          <cell r="J49">
            <v>48486</v>
          </cell>
          <cell r="L49">
            <v>31</v>
          </cell>
          <cell r="N49">
            <v>1482</v>
          </cell>
        </row>
        <row r="51">
          <cell r="D51">
            <v>1454</v>
          </cell>
          <cell r="F51">
            <v>482</v>
          </cell>
          <cell r="H51">
            <v>52</v>
          </cell>
          <cell r="J51">
            <v>386</v>
          </cell>
          <cell r="L51">
            <v>9</v>
          </cell>
          <cell r="N51">
            <v>41</v>
          </cell>
        </row>
        <row r="52">
          <cell r="D52">
            <v>0</v>
          </cell>
          <cell r="F52">
            <v>0</v>
          </cell>
          <cell r="H52">
            <v>0</v>
          </cell>
          <cell r="J52">
            <v>0</v>
          </cell>
          <cell r="L52">
            <v>0</v>
          </cell>
          <cell r="N52">
            <v>0</v>
          </cell>
        </row>
        <row r="53">
          <cell r="D53">
            <v>4052</v>
          </cell>
          <cell r="F53">
            <v>925</v>
          </cell>
          <cell r="H53">
            <v>940</v>
          </cell>
          <cell r="J53">
            <v>997</v>
          </cell>
          <cell r="L53">
            <v>0</v>
          </cell>
          <cell r="N53">
            <v>0</v>
          </cell>
        </row>
        <row r="54">
          <cell r="D54">
            <v>135594</v>
          </cell>
          <cell r="F54">
            <v>40609</v>
          </cell>
          <cell r="H54">
            <v>0</v>
          </cell>
          <cell r="J54">
            <v>28775</v>
          </cell>
          <cell r="L54">
            <v>0</v>
          </cell>
          <cell r="N54">
            <v>0</v>
          </cell>
        </row>
        <row r="55">
          <cell r="D55">
            <v>3640</v>
          </cell>
          <cell r="F55">
            <v>565</v>
          </cell>
          <cell r="H55">
            <v>543</v>
          </cell>
          <cell r="J55">
            <v>1139</v>
          </cell>
          <cell r="L55">
            <v>0</v>
          </cell>
          <cell r="N55">
            <v>0</v>
          </cell>
        </row>
        <row r="57">
          <cell r="D57">
            <v>726</v>
          </cell>
          <cell r="F57">
            <v>152</v>
          </cell>
          <cell r="H57">
            <v>0</v>
          </cell>
          <cell r="J57">
            <v>54</v>
          </cell>
          <cell r="L57">
            <v>0</v>
          </cell>
          <cell r="N57">
            <v>0</v>
          </cell>
        </row>
        <row r="58">
          <cell r="D58">
            <v>4057</v>
          </cell>
          <cell r="F58">
            <v>555</v>
          </cell>
          <cell r="H58">
            <v>418</v>
          </cell>
          <cell r="J58">
            <v>517</v>
          </cell>
          <cell r="L58">
            <v>0</v>
          </cell>
          <cell r="N58">
            <v>18</v>
          </cell>
        </row>
        <row r="60">
          <cell r="D60">
            <v>4924</v>
          </cell>
          <cell r="F60">
            <v>623</v>
          </cell>
          <cell r="H60">
            <v>83</v>
          </cell>
          <cell r="J60">
            <v>619</v>
          </cell>
          <cell r="L60">
            <v>9</v>
          </cell>
          <cell r="N60">
            <v>0</v>
          </cell>
        </row>
        <row r="61">
          <cell r="D61">
            <v>6192</v>
          </cell>
          <cell r="F61">
            <v>683</v>
          </cell>
          <cell r="H61">
            <v>1166</v>
          </cell>
          <cell r="J61">
            <v>422</v>
          </cell>
          <cell r="L61">
            <v>0</v>
          </cell>
          <cell r="N61">
            <v>31</v>
          </cell>
        </row>
        <row r="62">
          <cell r="D62">
            <v>6978</v>
          </cell>
          <cell r="F62">
            <v>10013</v>
          </cell>
          <cell r="H62">
            <v>2639</v>
          </cell>
          <cell r="J62">
            <v>10587</v>
          </cell>
          <cell r="L62">
            <v>3</v>
          </cell>
          <cell r="N62">
            <v>3</v>
          </cell>
        </row>
        <row r="63">
          <cell r="D63">
            <v>2118</v>
          </cell>
          <cell r="F63">
            <v>1356</v>
          </cell>
          <cell r="H63">
            <v>699</v>
          </cell>
          <cell r="J63">
            <v>766</v>
          </cell>
          <cell r="L63">
            <v>2</v>
          </cell>
          <cell r="N63">
            <v>7</v>
          </cell>
        </row>
        <row r="64">
          <cell r="D64">
            <v>1204</v>
          </cell>
          <cell r="F64">
            <v>206</v>
          </cell>
          <cell r="H64">
            <v>61</v>
          </cell>
          <cell r="J64">
            <v>368</v>
          </cell>
          <cell r="L64">
            <v>0</v>
          </cell>
          <cell r="N64">
            <v>2</v>
          </cell>
        </row>
        <row r="66">
          <cell r="D66">
            <v>3422</v>
          </cell>
          <cell r="F66">
            <v>969</v>
          </cell>
          <cell r="H66">
            <v>381</v>
          </cell>
          <cell r="J66">
            <v>329</v>
          </cell>
          <cell r="L66">
            <v>0</v>
          </cell>
          <cell r="N66">
            <v>64</v>
          </cell>
        </row>
        <row r="67">
          <cell r="D67">
            <v>79453</v>
          </cell>
          <cell r="F67">
            <v>423602</v>
          </cell>
          <cell r="H67">
            <v>0</v>
          </cell>
          <cell r="J67">
            <v>369504</v>
          </cell>
          <cell r="L67">
            <v>0</v>
          </cell>
          <cell r="N67">
            <v>0</v>
          </cell>
        </row>
        <row r="68">
          <cell r="D68">
            <v>5198</v>
          </cell>
          <cell r="F68">
            <v>898</v>
          </cell>
          <cell r="H68">
            <v>33</v>
          </cell>
          <cell r="J68">
            <v>765</v>
          </cell>
          <cell r="L68">
            <v>0</v>
          </cell>
          <cell r="N68">
            <v>30</v>
          </cell>
        </row>
        <row r="69">
          <cell r="D69">
            <v>9703</v>
          </cell>
          <cell r="F69">
            <v>838</v>
          </cell>
          <cell r="H69">
            <v>384</v>
          </cell>
          <cell r="J69">
            <v>539</v>
          </cell>
          <cell r="L69">
            <v>13</v>
          </cell>
          <cell r="N69">
            <v>6</v>
          </cell>
        </row>
        <row r="70">
          <cell r="D70">
            <v>33297</v>
          </cell>
          <cell r="F70">
            <v>40595</v>
          </cell>
          <cell r="H70">
            <v>83</v>
          </cell>
          <cell r="J70">
            <v>42006</v>
          </cell>
          <cell r="L70">
            <v>0</v>
          </cell>
          <cell r="N70">
            <v>0</v>
          </cell>
        </row>
        <row r="71">
          <cell r="D71">
            <v>830</v>
          </cell>
          <cell r="F71">
            <v>110</v>
          </cell>
          <cell r="H71">
            <v>0</v>
          </cell>
          <cell r="J71">
            <v>104</v>
          </cell>
          <cell r="L71">
            <v>3</v>
          </cell>
          <cell r="N71">
            <v>0</v>
          </cell>
        </row>
        <row r="72">
          <cell r="D72">
            <v>4493</v>
          </cell>
          <cell r="F72">
            <v>273</v>
          </cell>
          <cell r="H72">
            <v>349</v>
          </cell>
          <cell r="J72">
            <v>667</v>
          </cell>
          <cell r="L72">
            <v>4</v>
          </cell>
          <cell r="N72">
            <v>71</v>
          </cell>
        </row>
        <row r="73">
          <cell r="D73">
            <v>7597</v>
          </cell>
          <cell r="F73">
            <v>15346</v>
          </cell>
          <cell r="H73">
            <v>0</v>
          </cell>
          <cell r="J73">
            <v>15595</v>
          </cell>
          <cell r="L73">
            <v>274</v>
          </cell>
          <cell r="N73">
            <v>8</v>
          </cell>
        </row>
        <row r="74">
          <cell r="D74">
            <v>4013</v>
          </cell>
          <cell r="F74">
            <v>286</v>
          </cell>
          <cell r="H74">
            <v>0</v>
          </cell>
          <cell r="J74">
            <v>263</v>
          </cell>
          <cell r="L74">
            <v>0</v>
          </cell>
          <cell r="N74">
            <v>75</v>
          </cell>
        </row>
        <row r="75">
          <cell r="D75">
            <v>1474</v>
          </cell>
          <cell r="F75">
            <v>435</v>
          </cell>
          <cell r="H75">
            <v>368</v>
          </cell>
          <cell r="J75">
            <v>103</v>
          </cell>
          <cell r="L75">
            <v>5</v>
          </cell>
          <cell r="N75">
            <v>344</v>
          </cell>
        </row>
        <row r="76">
          <cell r="D76">
            <v>3906</v>
          </cell>
          <cell r="F76">
            <v>336</v>
          </cell>
          <cell r="H76">
            <v>271</v>
          </cell>
          <cell r="J76">
            <v>847</v>
          </cell>
          <cell r="L76">
            <v>1</v>
          </cell>
          <cell r="N76">
            <v>4</v>
          </cell>
        </row>
        <row r="77">
          <cell r="D77">
            <v>1250</v>
          </cell>
          <cell r="F77">
            <v>257</v>
          </cell>
          <cell r="H77">
            <v>690</v>
          </cell>
          <cell r="J77">
            <v>353</v>
          </cell>
          <cell r="L77">
            <v>6</v>
          </cell>
          <cell r="N77">
            <v>0</v>
          </cell>
        </row>
        <row r="79">
          <cell r="D79">
            <v>17890</v>
          </cell>
          <cell r="F79">
            <v>2877</v>
          </cell>
          <cell r="H79">
            <v>679</v>
          </cell>
          <cell r="J79">
            <v>5765</v>
          </cell>
          <cell r="L79">
            <v>1</v>
          </cell>
          <cell r="N79">
            <v>37</v>
          </cell>
        </row>
        <row r="80">
          <cell r="D80">
            <v>0</v>
          </cell>
          <cell r="F80">
            <v>0</v>
          </cell>
          <cell r="H80">
            <v>0</v>
          </cell>
          <cell r="J80">
            <v>0</v>
          </cell>
          <cell r="L80">
            <v>0</v>
          </cell>
          <cell r="N80">
            <v>0</v>
          </cell>
        </row>
        <row r="81">
          <cell r="D81">
            <v>11709</v>
          </cell>
          <cell r="F81">
            <v>138</v>
          </cell>
          <cell r="H81">
            <v>0</v>
          </cell>
          <cell r="J81">
            <v>154</v>
          </cell>
          <cell r="L81">
            <v>0</v>
          </cell>
          <cell r="N81">
            <v>0</v>
          </cell>
        </row>
        <row r="82">
          <cell r="D82">
            <v>791</v>
          </cell>
          <cell r="F82">
            <v>214</v>
          </cell>
          <cell r="H82">
            <v>26</v>
          </cell>
          <cell r="J82">
            <v>158</v>
          </cell>
          <cell r="L82">
            <v>0</v>
          </cell>
          <cell r="N82">
            <v>15</v>
          </cell>
        </row>
        <row r="83">
          <cell r="D83">
            <v>71282</v>
          </cell>
          <cell r="F83">
            <v>12756</v>
          </cell>
          <cell r="H83">
            <v>0</v>
          </cell>
          <cell r="J83">
            <v>9474</v>
          </cell>
          <cell r="L83">
            <v>7</v>
          </cell>
          <cell r="N83">
            <v>0</v>
          </cell>
        </row>
        <row r="84">
          <cell r="D84">
            <v>789</v>
          </cell>
          <cell r="F84">
            <v>191</v>
          </cell>
          <cell r="H84">
            <v>56</v>
          </cell>
          <cell r="J84">
            <v>170</v>
          </cell>
          <cell r="L84">
            <v>6</v>
          </cell>
          <cell r="N84">
            <v>22</v>
          </cell>
        </row>
      </sheetData>
      <sheetData sheetId="7"/>
      <sheetData sheetId="8"/>
      <sheetData sheetId="9"/>
      <sheetData sheetId="10"/>
      <sheetData sheetId="11"/>
      <sheetData sheetId="12">
        <row r="35">
          <cell r="D35">
            <v>572</v>
          </cell>
          <cell r="F35">
            <v>558</v>
          </cell>
          <cell r="H35">
            <v>3</v>
          </cell>
          <cell r="J35">
            <v>553</v>
          </cell>
          <cell r="L35">
            <v>0</v>
          </cell>
          <cell r="N35">
            <v>0</v>
          </cell>
        </row>
        <row r="36">
          <cell r="D36">
            <v>622</v>
          </cell>
          <cell r="F36">
            <v>560</v>
          </cell>
          <cell r="H36">
            <v>0</v>
          </cell>
          <cell r="J36">
            <v>577</v>
          </cell>
          <cell r="L36">
            <v>0</v>
          </cell>
          <cell r="N36">
            <v>1</v>
          </cell>
        </row>
        <row r="37">
          <cell r="D37">
            <v>3800</v>
          </cell>
          <cell r="F37">
            <v>8444</v>
          </cell>
          <cell r="H37">
            <v>0</v>
          </cell>
          <cell r="J37">
            <v>7785</v>
          </cell>
          <cell r="L37">
            <v>0</v>
          </cell>
          <cell r="N37">
            <v>0</v>
          </cell>
        </row>
        <row r="38">
          <cell r="D38">
            <v>15</v>
          </cell>
          <cell r="F38">
            <v>372</v>
          </cell>
          <cell r="H38">
            <v>0</v>
          </cell>
          <cell r="J38">
            <v>350</v>
          </cell>
          <cell r="L38">
            <v>0</v>
          </cell>
          <cell r="N38">
            <v>0</v>
          </cell>
        </row>
        <row r="39">
          <cell r="D39">
            <v>2903</v>
          </cell>
          <cell r="F39">
            <v>504</v>
          </cell>
          <cell r="H39">
            <v>504</v>
          </cell>
          <cell r="J39">
            <v>368</v>
          </cell>
          <cell r="L39">
            <v>3</v>
          </cell>
          <cell r="N39">
            <v>4</v>
          </cell>
        </row>
        <row r="41">
          <cell r="D41">
            <v>46</v>
          </cell>
          <cell r="F41">
            <v>19</v>
          </cell>
          <cell r="H41">
            <v>0</v>
          </cell>
          <cell r="J41">
            <v>4</v>
          </cell>
          <cell r="L41">
            <v>0</v>
          </cell>
          <cell r="N41">
            <v>0</v>
          </cell>
        </row>
        <row r="42">
          <cell r="D42">
            <v>1</v>
          </cell>
          <cell r="F42">
            <v>276</v>
          </cell>
          <cell r="H42">
            <v>0</v>
          </cell>
          <cell r="J42">
            <v>276</v>
          </cell>
          <cell r="L42">
            <v>0</v>
          </cell>
          <cell r="N42">
            <v>0</v>
          </cell>
        </row>
        <row r="43">
          <cell r="D43">
            <v>60</v>
          </cell>
          <cell r="F43">
            <v>17</v>
          </cell>
          <cell r="H43">
            <v>0</v>
          </cell>
          <cell r="J43">
            <v>12</v>
          </cell>
          <cell r="L43">
            <v>0</v>
          </cell>
          <cell r="N43">
            <v>0</v>
          </cell>
        </row>
        <row r="44">
          <cell r="D44">
            <v>2013</v>
          </cell>
          <cell r="F44">
            <v>7358</v>
          </cell>
          <cell r="H44">
            <v>0</v>
          </cell>
          <cell r="J44">
            <v>7014</v>
          </cell>
          <cell r="L44">
            <v>0</v>
          </cell>
          <cell r="N44">
            <v>0</v>
          </cell>
        </row>
        <row r="45">
          <cell r="D45">
            <v>2930</v>
          </cell>
          <cell r="F45">
            <v>3947</v>
          </cell>
          <cell r="H45">
            <v>88</v>
          </cell>
          <cell r="J45">
            <v>3811</v>
          </cell>
          <cell r="L45">
            <v>0</v>
          </cell>
          <cell r="N45">
            <v>402</v>
          </cell>
        </row>
        <row r="46">
          <cell r="D46">
            <v>391</v>
          </cell>
          <cell r="F46">
            <v>892</v>
          </cell>
          <cell r="H46">
            <v>0</v>
          </cell>
          <cell r="J46">
            <v>866</v>
          </cell>
          <cell r="L46">
            <v>0</v>
          </cell>
          <cell r="N46">
            <v>2</v>
          </cell>
        </row>
        <row r="48">
          <cell r="D48">
            <v>196</v>
          </cell>
          <cell r="F48">
            <v>225</v>
          </cell>
          <cell r="H48">
            <v>0</v>
          </cell>
          <cell r="J48">
            <v>182</v>
          </cell>
          <cell r="L48">
            <v>0</v>
          </cell>
          <cell r="N48">
            <v>0</v>
          </cell>
        </row>
        <row r="49">
          <cell r="D49">
            <v>3068</v>
          </cell>
          <cell r="F49">
            <v>831</v>
          </cell>
          <cell r="H49">
            <v>0</v>
          </cell>
          <cell r="J49">
            <v>609</v>
          </cell>
          <cell r="L49">
            <v>0</v>
          </cell>
          <cell r="N49">
            <v>0</v>
          </cell>
        </row>
        <row r="50">
          <cell r="D50">
            <v>1491</v>
          </cell>
          <cell r="F50">
            <v>2821</v>
          </cell>
          <cell r="H50">
            <v>0</v>
          </cell>
          <cell r="J50">
            <v>2744</v>
          </cell>
          <cell r="L50">
            <v>0</v>
          </cell>
          <cell r="N50">
            <v>0</v>
          </cell>
        </row>
        <row r="51">
          <cell r="D51">
            <v>604</v>
          </cell>
          <cell r="F51">
            <v>75</v>
          </cell>
          <cell r="H51">
            <v>0</v>
          </cell>
          <cell r="J51">
            <v>77</v>
          </cell>
          <cell r="L51">
            <v>0</v>
          </cell>
          <cell r="N51">
            <v>0</v>
          </cell>
        </row>
        <row r="52">
          <cell r="D52">
            <v>1763</v>
          </cell>
          <cell r="F52">
            <v>836</v>
          </cell>
          <cell r="H52">
            <v>0</v>
          </cell>
          <cell r="J52">
            <v>836</v>
          </cell>
          <cell r="L52">
            <v>0</v>
          </cell>
          <cell r="N52">
            <v>2</v>
          </cell>
        </row>
        <row r="53">
          <cell r="D53">
            <v>273</v>
          </cell>
          <cell r="F53">
            <v>634</v>
          </cell>
          <cell r="H53">
            <v>0</v>
          </cell>
          <cell r="J53">
            <v>613</v>
          </cell>
          <cell r="L53">
            <v>0</v>
          </cell>
          <cell r="N53">
            <v>0</v>
          </cell>
        </row>
        <row r="54">
          <cell r="D54">
            <v>8229</v>
          </cell>
          <cell r="F54">
            <v>1928</v>
          </cell>
          <cell r="H54">
            <v>0</v>
          </cell>
          <cell r="J54">
            <v>1585</v>
          </cell>
          <cell r="L54">
            <v>0</v>
          </cell>
          <cell r="N54">
            <v>0</v>
          </cell>
        </row>
        <row r="55">
          <cell r="D55">
            <v>309</v>
          </cell>
          <cell r="F55">
            <v>1284</v>
          </cell>
          <cell r="H55">
            <v>0</v>
          </cell>
          <cell r="J55">
            <v>1241</v>
          </cell>
          <cell r="L55">
            <v>0</v>
          </cell>
          <cell r="N55">
            <v>0</v>
          </cell>
        </row>
        <row r="56">
          <cell r="D56">
            <v>2613</v>
          </cell>
          <cell r="F56">
            <v>1160</v>
          </cell>
          <cell r="H56">
            <v>0</v>
          </cell>
          <cell r="J56">
            <v>1528</v>
          </cell>
          <cell r="L56">
            <v>5</v>
          </cell>
          <cell r="N56">
            <v>0</v>
          </cell>
        </row>
        <row r="57">
          <cell r="D57">
            <v>0</v>
          </cell>
          <cell r="F57">
            <v>0</v>
          </cell>
          <cell r="H57">
            <v>0</v>
          </cell>
          <cell r="J57">
            <v>0</v>
          </cell>
          <cell r="L57">
            <v>0</v>
          </cell>
          <cell r="N57">
            <v>0</v>
          </cell>
        </row>
        <row r="58">
          <cell r="D58">
            <v>117</v>
          </cell>
          <cell r="F58">
            <v>407</v>
          </cell>
          <cell r="H58">
            <v>1</v>
          </cell>
          <cell r="J58">
            <v>405</v>
          </cell>
          <cell r="L58">
            <v>1</v>
          </cell>
          <cell r="N58">
            <v>1</v>
          </cell>
        </row>
        <row r="59">
          <cell r="D59">
            <v>41</v>
          </cell>
          <cell r="F59">
            <v>6</v>
          </cell>
          <cell r="H59">
            <v>0</v>
          </cell>
          <cell r="J59">
            <v>8</v>
          </cell>
          <cell r="L59">
            <v>0</v>
          </cell>
          <cell r="N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5</v>
          </cell>
          <cell r="H48">
            <v>0</v>
          </cell>
          <cell r="J48">
            <v>4</v>
          </cell>
          <cell r="L48">
            <v>0</v>
          </cell>
          <cell r="N48">
            <v>0</v>
          </cell>
        </row>
        <row r="50">
          <cell r="F50">
            <v>24</v>
          </cell>
          <cell r="H50">
            <v>5</v>
          </cell>
          <cell r="J50">
            <v>14</v>
          </cell>
          <cell r="L50">
            <v>2</v>
          </cell>
          <cell r="N50">
            <v>8</v>
          </cell>
        </row>
        <row r="51">
          <cell r="F51">
            <v>0</v>
          </cell>
          <cell r="H51">
            <v>0</v>
          </cell>
          <cell r="J51">
            <v>0</v>
          </cell>
          <cell r="L51">
            <v>0</v>
          </cell>
          <cell r="N51">
            <v>0</v>
          </cell>
        </row>
        <row r="52">
          <cell r="F52">
            <v>138</v>
          </cell>
          <cell r="H52">
            <v>545</v>
          </cell>
          <cell r="J52">
            <v>279</v>
          </cell>
          <cell r="L52">
            <v>0</v>
          </cell>
          <cell r="N52">
            <v>0</v>
          </cell>
        </row>
        <row r="53">
          <cell r="F53">
            <v>98</v>
          </cell>
          <cell r="H53">
            <v>0</v>
          </cell>
          <cell r="J53">
            <v>90</v>
          </cell>
          <cell r="L53">
            <v>0</v>
          </cell>
          <cell r="N53">
            <v>0</v>
          </cell>
        </row>
        <row r="54">
          <cell r="F54">
            <v>163</v>
          </cell>
          <cell r="H54">
            <v>105</v>
          </cell>
          <cell r="J54">
            <v>240</v>
          </cell>
          <cell r="L54">
            <v>0</v>
          </cell>
          <cell r="N54">
            <v>0</v>
          </cell>
        </row>
        <row r="56">
          <cell r="F56">
            <v>511</v>
          </cell>
          <cell r="H56">
            <v>0</v>
          </cell>
          <cell r="J56">
            <v>457</v>
          </cell>
          <cell r="L56">
            <v>0</v>
          </cell>
          <cell r="N56">
            <v>0</v>
          </cell>
        </row>
        <row r="57">
          <cell r="F57">
            <v>103</v>
          </cell>
          <cell r="H57">
            <v>81</v>
          </cell>
          <cell r="J57">
            <v>91</v>
          </cell>
          <cell r="L57">
            <v>1</v>
          </cell>
          <cell r="N57">
            <v>3</v>
          </cell>
        </row>
        <row r="59">
          <cell r="F59">
            <v>400</v>
          </cell>
          <cell r="H59">
            <v>271</v>
          </cell>
          <cell r="J59">
            <v>239</v>
          </cell>
          <cell r="L59">
            <v>0</v>
          </cell>
          <cell r="N59">
            <v>0</v>
          </cell>
        </row>
        <row r="60">
          <cell r="F60">
            <v>326</v>
          </cell>
          <cell r="H60">
            <v>489</v>
          </cell>
          <cell r="J60">
            <v>249</v>
          </cell>
          <cell r="L60">
            <v>0</v>
          </cell>
          <cell r="N60">
            <v>12</v>
          </cell>
        </row>
        <row r="61">
          <cell r="F61">
            <v>185</v>
          </cell>
          <cell r="H61">
            <v>715</v>
          </cell>
          <cell r="J61">
            <v>130</v>
          </cell>
          <cell r="L61">
            <v>0</v>
          </cell>
          <cell r="N61">
            <v>8</v>
          </cell>
        </row>
        <row r="62">
          <cell r="F62">
            <v>90</v>
          </cell>
          <cell r="H62">
            <v>228</v>
          </cell>
          <cell r="J62">
            <v>36</v>
          </cell>
          <cell r="L62">
            <v>0</v>
          </cell>
          <cell r="N62">
            <v>3</v>
          </cell>
        </row>
        <row r="63">
          <cell r="F63">
            <v>51</v>
          </cell>
          <cell r="H63">
            <v>137</v>
          </cell>
          <cell r="J63">
            <v>30</v>
          </cell>
          <cell r="L63">
            <v>0</v>
          </cell>
          <cell r="N63">
            <v>4</v>
          </cell>
        </row>
        <row r="65">
          <cell r="F65">
            <v>163</v>
          </cell>
          <cell r="H65">
            <v>20</v>
          </cell>
          <cell r="J65">
            <v>44</v>
          </cell>
          <cell r="L65">
            <v>0</v>
          </cell>
          <cell r="N65">
            <v>7</v>
          </cell>
        </row>
        <row r="66">
          <cell r="F66">
            <v>0</v>
          </cell>
          <cell r="H66">
            <v>0</v>
          </cell>
          <cell r="J66">
            <v>0</v>
          </cell>
          <cell r="L66">
            <v>0</v>
          </cell>
          <cell r="N66">
            <v>0</v>
          </cell>
        </row>
        <row r="67">
          <cell r="F67">
            <v>140</v>
          </cell>
          <cell r="H67">
            <v>50</v>
          </cell>
          <cell r="J67">
            <v>297</v>
          </cell>
          <cell r="L67">
            <v>0</v>
          </cell>
          <cell r="N67">
            <v>77</v>
          </cell>
        </row>
        <row r="68">
          <cell r="F68">
            <v>212</v>
          </cell>
          <cell r="H68">
            <v>126</v>
          </cell>
          <cell r="J68">
            <v>140</v>
          </cell>
          <cell r="L68">
            <v>1</v>
          </cell>
          <cell r="N68">
            <v>0</v>
          </cell>
        </row>
        <row r="69">
          <cell r="F69">
            <v>191</v>
          </cell>
          <cell r="H69">
            <v>112</v>
          </cell>
          <cell r="J69">
            <v>171</v>
          </cell>
          <cell r="L69">
            <v>0</v>
          </cell>
          <cell r="N69">
            <v>0</v>
          </cell>
        </row>
        <row r="70">
          <cell r="F70">
            <v>276</v>
          </cell>
          <cell r="H70">
            <v>0</v>
          </cell>
          <cell r="J70">
            <v>242</v>
          </cell>
          <cell r="L70">
            <v>0</v>
          </cell>
          <cell r="N70">
            <v>93</v>
          </cell>
        </row>
        <row r="71">
          <cell r="F71">
            <v>103</v>
          </cell>
          <cell r="H71">
            <v>81</v>
          </cell>
          <cell r="J71">
            <v>290</v>
          </cell>
          <cell r="L71">
            <v>0</v>
          </cell>
          <cell r="N71">
            <v>300</v>
          </cell>
        </row>
        <row r="72">
          <cell r="F72">
            <v>65</v>
          </cell>
          <cell r="H72">
            <v>0</v>
          </cell>
          <cell r="J72">
            <v>43</v>
          </cell>
          <cell r="L72">
            <v>0</v>
          </cell>
          <cell r="N72">
            <v>0</v>
          </cell>
        </row>
        <row r="73">
          <cell r="F73">
            <v>207</v>
          </cell>
          <cell r="H73">
            <v>0</v>
          </cell>
          <cell r="J73">
            <v>287</v>
          </cell>
          <cell r="L73">
            <v>0</v>
          </cell>
          <cell r="N73">
            <v>53</v>
          </cell>
        </row>
        <row r="74">
          <cell r="F74">
            <v>186</v>
          </cell>
          <cell r="H74">
            <v>310</v>
          </cell>
          <cell r="J74">
            <v>30</v>
          </cell>
          <cell r="L74">
            <v>7</v>
          </cell>
          <cell r="N74">
            <v>149</v>
          </cell>
        </row>
        <row r="75">
          <cell r="F75">
            <v>46</v>
          </cell>
          <cell r="H75">
            <v>183</v>
          </cell>
          <cell r="J75">
            <v>38</v>
          </cell>
          <cell r="L75">
            <v>0</v>
          </cell>
          <cell r="N75">
            <v>35</v>
          </cell>
        </row>
        <row r="76">
          <cell r="F76">
            <v>30</v>
          </cell>
          <cell r="H76">
            <v>258</v>
          </cell>
          <cell r="J76">
            <v>18</v>
          </cell>
          <cell r="L76">
            <v>0</v>
          </cell>
          <cell r="N76">
            <v>7</v>
          </cell>
        </row>
        <row r="77">
          <cell r="F77">
            <v>167</v>
          </cell>
          <cell r="H77">
            <v>206</v>
          </cell>
          <cell r="J77">
            <v>91</v>
          </cell>
          <cell r="L77">
            <v>0</v>
          </cell>
          <cell r="N77">
            <v>12</v>
          </cell>
        </row>
        <row r="78">
          <cell r="F78">
            <v>0</v>
          </cell>
          <cell r="H78">
            <v>0</v>
          </cell>
          <cell r="J78">
            <v>0</v>
          </cell>
          <cell r="L78">
            <v>0</v>
          </cell>
          <cell r="N78">
            <v>0</v>
          </cell>
        </row>
        <row r="79">
          <cell r="F79">
            <v>34</v>
          </cell>
          <cell r="H79">
            <v>3</v>
          </cell>
          <cell r="J79">
            <v>46</v>
          </cell>
          <cell r="L79">
            <v>0</v>
          </cell>
          <cell r="N79">
            <v>43</v>
          </cell>
        </row>
        <row r="80">
          <cell r="F80">
            <v>35</v>
          </cell>
          <cell r="H80">
            <v>29</v>
          </cell>
          <cell r="J80">
            <v>24</v>
          </cell>
          <cell r="L80">
            <v>0</v>
          </cell>
          <cell r="N80">
            <v>4</v>
          </cell>
        </row>
        <row r="81">
          <cell r="F81">
            <v>4</v>
          </cell>
          <cell r="H81">
            <v>0</v>
          </cell>
          <cell r="J81">
            <v>11</v>
          </cell>
          <cell r="L81">
            <v>4</v>
          </cell>
          <cell r="N81">
            <v>0</v>
          </cell>
        </row>
        <row r="82">
          <cell r="F82">
            <v>108</v>
          </cell>
          <cell r="H82">
            <v>244</v>
          </cell>
          <cell r="J82">
            <v>289</v>
          </cell>
          <cell r="L82">
            <v>0</v>
          </cell>
          <cell r="N82">
            <v>8</v>
          </cell>
        </row>
      </sheetData>
      <sheetData sheetId="4"/>
      <sheetData sheetId="5"/>
      <sheetData sheetId="6">
        <row r="48">
          <cell r="F48">
            <v>39741</v>
          </cell>
          <cell r="H48">
            <v>0</v>
          </cell>
          <cell r="J48">
            <v>44860</v>
          </cell>
          <cell r="L48">
            <v>25</v>
          </cell>
          <cell r="N48">
            <v>2070</v>
          </cell>
        </row>
        <row r="50">
          <cell r="F50">
            <v>576</v>
          </cell>
          <cell r="H50">
            <v>47</v>
          </cell>
          <cell r="J50">
            <v>508</v>
          </cell>
          <cell r="L50">
            <v>2</v>
          </cell>
          <cell r="N50">
            <v>23</v>
          </cell>
        </row>
        <row r="51">
          <cell r="F51">
            <v>0</v>
          </cell>
          <cell r="H51">
            <v>0</v>
          </cell>
          <cell r="J51">
            <v>0</v>
          </cell>
          <cell r="L51">
            <v>0</v>
          </cell>
          <cell r="N51">
            <v>0</v>
          </cell>
        </row>
        <row r="52">
          <cell r="F52">
            <v>1011</v>
          </cell>
          <cell r="H52">
            <v>1686</v>
          </cell>
          <cell r="J52">
            <v>1075</v>
          </cell>
          <cell r="L52">
            <v>0</v>
          </cell>
          <cell r="N52">
            <v>0</v>
          </cell>
        </row>
        <row r="53">
          <cell r="F53">
            <v>10676</v>
          </cell>
          <cell r="H53">
            <v>0</v>
          </cell>
          <cell r="J53">
            <v>27208</v>
          </cell>
          <cell r="L53">
            <v>0</v>
          </cell>
          <cell r="N53">
            <v>0</v>
          </cell>
        </row>
        <row r="54">
          <cell r="F54">
            <v>615</v>
          </cell>
          <cell r="H54">
            <v>543</v>
          </cell>
          <cell r="J54">
            <v>494</v>
          </cell>
          <cell r="L54">
            <v>0</v>
          </cell>
          <cell r="N54">
            <v>0</v>
          </cell>
        </row>
        <row r="56">
          <cell r="F56">
            <v>127</v>
          </cell>
          <cell r="H56">
            <v>0</v>
          </cell>
          <cell r="J56">
            <v>73</v>
          </cell>
          <cell r="L56">
            <v>0</v>
          </cell>
          <cell r="N56">
            <v>0</v>
          </cell>
        </row>
        <row r="57">
          <cell r="F57">
            <v>512</v>
          </cell>
          <cell r="H57">
            <v>399</v>
          </cell>
          <cell r="J57">
            <v>460</v>
          </cell>
          <cell r="L57">
            <v>1</v>
          </cell>
          <cell r="N57">
            <v>18</v>
          </cell>
        </row>
        <row r="59">
          <cell r="F59">
            <v>1115</v>
          </cell>
          <cell r="H59">
            <v>470</v>
          </cell>
          <cell r="J59">
            <v>1035</v>
          </cell>
          <cell r="L59">
            <v>19</v>
          </cell>
          <cell r="N59">
            <v>0</v>
          </cell>
        </row>
        <row r="60">
          <cell r="F60">
            <v>600</v>
          </cell>
          <cell r="H60">
            <v>937</v>
          </cell>
          <cell r="J60">
            <v>552</v>
          </cell>
          <cell r="L60">
            <v>0</v>
          </cell>
          <cell r="N60">
            <v>36</v>
          </cell>
        </row>
        <row r="61">
          <cell r="F61">
            <v>11521</v>
          </cell>
          <cell r="H61">
            <v>2477</v>
          </cell>
          <cell r="J61">
            <v>11704</v>
          </cell>
          <cell r="L61">
            <v>12</v>
          </cell>
          <cell r="N61">
            <v>8</v>
          </cell>
        </row>
        <row r="62">
          <cell r="F62">
            <v>1181</v>
          </cell>
          <cell r="H62">
            <v>723</v>
          </cell>
          <cell r="J62">
            <v>921</v>
          </cell>
          <cell r="L62">
            <v>9</v>
          </cell>
          <cell r="N62">
            <v>20</v>
          </cell>
        </row>
        <row r="63">
          <cell r="F63">
            <v>231</v>
          </cell>
          <cell r="H63">
            <v>34</v>
          </cell>
          <cell r="J63">
            <v>146</v>
          </cell>
          <cell r="L63">
            <v>0</v>
          </cell>
          <cell r="N63">
            <v>20</v>
          </cell>
        </row>
        <row r="65">
          <cell r="F65">
            <v>567</v>
          </cell>
          <cell r="H65">
            <v>190</v>
          </cell>
          <cell r="J65">
            <v>325</v>
          </cell>
          <cell r="L65">
            <v>0</v>
          </cell>
          <cell r="N65">
            <v>22</v>
          </cell>
        </row>
        <row r="66">
          <cell r="F66">
            <v>386035</v>
          </cell>
          <cell r="H66">
            <v>0</v>
          </cell>
          <cell r="J66">
            <v>422148</v>
          </cell>
          <cell r="L66">
            <v>0</v>
          </cell>
          <cell r="N66">
            <v>0</v>
          </cell>
        </row>
        <row r="67">
          <cell r="F67">
            <v>960</v>
          </cell>
          <cell r="H67">
            <v>83</v>
          </cell>
          <cell r="J67">
            <v>951</v>
          </cell>
          <cell r="L67">
            <v>0</v>
          </cell>
          <cell r="N67">
            <v>81</v>
          </cell>
        </row>
        <row r="68">
          <cell r="F68">
            <v>925</v>
          </cell>
          <cell r="H68">
            <v>365</v>
          </cell>
          <cell r="J68">
            <v>392</v>
          </cell>
          <cell r="L68">
            <v>3</v>
          </cell>
          <cell r="N68">
            <v>7</v>
          </cell>
        </row>
        <row r="69">
          <cell r="F69">
            <v>38580</v>
          </cell>
          <cell r="H69">
            <v>111</v>
          </cell>
          <cell r="J69">
            <v>43168</v>
          </cell>
          <cell r="L69">
            <v>0</v>
          </cell>
          <cell r="N69">
            <v>0</v>
          </cell>
        </row>
        <row r="70">
          <cell r="F70">
            <v>73</v>
          </cell>
          <cell r="H70">
            <v>0</v>
          </cell>
          <cell r="J70">
            <v>91</v>
          </cell>
          <cell r="L70">
            <v>2</v>
          </cell>
          <cell r="N70">
            <v>27</v>
          </cell>
        </row>
        <row r="71">
          <cell r="F71">
            <v>1413</v>
          </cell>
          <cell r="H71">
            <v>404</v>
          </cell>
          <cell r="J71">
            <v>175</v>
          </cell>
          <cell r="L71">
            <v>1</v>
          </cell>
          <cell r="N71">
            <v>28</v>
          </cell>
        </row>
        <row r="72">
          <cell r="F72">
            <v>11182</v>
          </cell>
          <cell r="H72">
            <v>0</v>
          </cell>
          <cell r="J72">
            <v>10232</v>
          </cell>
          <cell r="L72">
            <v>311</v>
          </cell>
          <cell r="N72">
            <v>0</v>
          </cell>
        </row>
        <row r="73">
          <cell r="F73">
            <v>483</v>
          </cell>
          <cell r="H73">
            <v>0</v>
          </cell>
          <cell r="J73">
            <v>550</v>
          </cell>
          <cell r="L73">
            <v>0</v>
          </cell>
          <cell r="N73">
            <v>44</v>
          </cell>
        </row>
        <row r="74">
          <cell r="F74">
            <v>422</v>
          </cell>
          <cell r="H74">
            <v>346</v>
          </cell>
          <cell r="J74">
            <v>113</v>
          </cell>
          <cell r="L74">
            <v>9</v>
          </cell>
          <cell r="N74">
            <v>289</v>
          </cell>
        </row>
        <row r="75">
          <cell r="F75">
            <v>384</v>
          </cell>
          <cell r="H75">
            <v>361</v>
          </cell>
          <cell r="J75">
            <v>278</v>
          </cell>
          <cell r="L75">
            <v>2</v>
          </cell>
          <cell r="N75">
            <v>137</v>
          </cell>
        </row>
        <row r="76">
          <cell r="F76">
            <v>316</v>
          </cell>
          <cell r="H76">
            <v>766</v>
          </cell>
          <cell r="J76">
            <v>403</v>
          </cell>
          <cell r="L76">
            <v>11</v>
          </cell>
          <cell r="N76">
            <v>162</v>
          </cell>
        </row>
        <row r="77">
          <cell r="F77">
            <v>2409</v>
          </cell>
          <cell r="H77">
            <v>475</v>
          </cell>
          <cell r="J77">
            <v>3430</v>
          </cell>
          <cell r="L77">
            <v>4</v>
          </cell>
          <cell r="N77">
            <v>26</v>
          </cell>
        </row>
        <row r="78">
          <cell r="F78">
            <v>0</v>
          </cell>
          <cell r="H78">
            <v>0</v>
          </cell>
          <cell r="J78">
            <v>0</v>
          </cell>
          <cell r="L78">
            <v>0</v>
          </cell>
          <cell r="N78">
            <v>0</v>
          </cell>
        </row>
        <row r="79">
          <cell r="F79">
            <v>790</v>
          </cell>
          <cell r="H79">
            <v>3</v>
          </cell>
          <cell r="J79">
            <v>4844</v>
          </cell>
          <cell r="L79">
            <v>0</v>
          </cell>
          <cell r="N79">
            <v>2</v>
          </cell>
        </row>
        <row r="80">
          <cell r="F80">
            <v>260</v>
          </cell>
          <cell r="H80">
            <v>50</v>
          </cell>
          <cell r="J80">
            <v>197</v>
          </cell>
          <cell r="L80">
            <v>0</v>
          </cell>
          <cell r="N80">
            <v>19</v>
          </cell>
        </row>
        <row r="81">
          <cell r="F81">
            <v>10813</v>
          </cell>
          <cell r="H81">
            <v>0</v>
          </cell>
          <cell r="J81">
            <v>10607</v>
          </cell>
          <cell r="L81">
            <v>0</v>
          </cell>
          <cell r="N81">
            <v>0</v>
          </cell>
        </row>
        <row r="82">
          <cell r="F82">
            <v>165</v>
          </cell>
          <cell r="H82">
            <v>457</v>
          </cell>
          <cell r="J82">
            <v>275</v>
          </cell>
          <cell r="L82">
            <v>23</v>
          </cell>
          <cell r="N82">
            <v>15</v>
          </cell>
        </row>
      </sheetData>
      <sheetData sheetId="7"/>
      <sheetData sheetId="8"/>
      <sheetData sheetId="9"/>
      <sheetData sheetId="10"/>
      <sheetData sheetId="11"/>
      <sheetData sheetId="12">
        <row r="35">
          <cell r="F35">
            <v>970</v>
          </cell>
          <cell r="H35">
            <v>0</v>
          </cell>
          <cell r="J35">
            <v>891</v>
          </cell>
          <cell r="L35">
            <v>0</v>
          </cell>
          <cell r="N35">
            <v>46</v>
          </cell>
        </row>
        <row r="36">
          <cell r="F36">
            <v>598</v>
          </cell>
          <cell r="H36">
            <v>0</v>
          </cell>
          <cell r="J36">
            <v>442</v>
          </cell>
          <cell r="L36">
            <v>0</v>
          </cell>
          <cell r="N36">
            <v>1</v>
          </cell>
        </row>
        <row r="37">
          <cell r="F37">
            <v>9474</v>
          </cell>
          <cell r="H37">
            <v>0</v>
          </cell>
          <cell r="J37">
            <v>9626</v>
          </cell>
          <cell r="L37">
            <v>0</v>
          </cell>
          <cell r="N37">
            <v>0</v>
          </cell>
        </row>
        <row r="38">
          <cell r="F38">
            <v>388</v>
          </cell>
          <cell r="H38">
            <v>0</v>
          </cell>
          <cell r="J38">
            <v>409</v>
          </cell>
          <cell r="L38">
            <v>0</v>
          </cell>
          <cell r="N38">
            <v>0</v>
          </cell>
        </row>
        <row r="39">
          <cell r="F39">
            <v>562</v>
          </cell>
          <cell r="H39">
            <v>636</v>
          </cell>
          <cell r="J39">
            <v>530</v>
          </cell>
          <cell r="L39">
            <v>0</v>
          </cell>
          <cell r="N39">
            <v>0</v>
          </cell>
        </row>
        <row r="41">
          <cell r="F41">
            <v>15</v>
          </cell>
          <cell r="H41">
            <v>0</v>
          </cell>
          <cell r="J41">
            <v>0</v>
          </cell>
          <cell r="L41">
            <v>0</v>
          </cell>
          <cell r="N41">
            <v>0</v>
          </cell>
        </row>
        <row r="42">
          <cell r="F42">
            <v>389</v>
          </cell>
          <cell r="H42">
            <v>0</v>
          </cell>
          <cell r="J42">
            <v>389</v>
          </cell>
          <cell r="L42">
            <v>0</v>
          </cell>
          <cell r="N42">
            <v>0</v>
          </cell>
        </row>
        <row r="43">
          <cell r="F43">
            <v>223</v>
          </cell>
          <cell r="H43">
            <v>1</v>
          </cell>
          <cell r="J43">
            <v>14</v>
          </cell>
          <cell r="L43">
            <v>0</v>
          </cell>
          <cell r="N43">
            <v>0</v>
          </cell>
        </row>
        <row r="44">
          <cell r="F44">
            <v>6913</v>
          </cell>
          <cell r="H44">
            <v>0</v>
          </cell>
          <cell r="J44">
            <v>6708</v>
          </cell>
          <cell r="L44">
            <v>0</v>
          </cell>
          <cell r="N44">
            <v>0</v>
          </cell>
        </row>
        <row r="45">
          <cell r="F45">
            <v>4117</v>
          </cell>
          <cell r="H45">
            <v>-2</v>
          </cell>
          <cell r="J45">
            <v>4033</v>
          </cell>
          <cell r="L45">
            <v>5</v>
          </cell>
          <cell r="N45">
            <v>2</v>
          </cell>
        </row>
        <row r="46">
          <cell r="F46">
            <v>721</v>
          </cell>
          <cell r="H46">
            <v>0</v>
          </cell>
          <cell r="J46">
            <v>726</v>
          </cell>
          <cell r="L46">
            <v>3</v>
          </cell>
          <cell r="N46">
            <v>0</v>
          </cell>
        </row>
        <row r="48">
          <cell r="F48">
            <v>542</v>
          </cell>
          <cell r="H48">
            <v>0</v>
          </cell>
          <cell r="J48">
            <v>436</v>
          </cell>
          <cell r="L48">
            <v>0</v>
          </cell>
          <cell r="N48">
            <v>0</v>
          </cell>
        </row>
        <row r="49">
          <cell r="F49">
            <v>701</v>
          </cell>
          <cell r="H49">
            <v>0</v>
          </cell>
          <cell r="J49">
            <v>388</v>
          </cell>
          <cell r="L49">
            <v>0</v>
          </cell>
          <cell r="N49">
            <v>0</v>
          </cell>
        </row>
        <row r="50">
          <cell r="F50">
            <v>2997</v>
          </cell>
          <cell r="H50">
            <v>0</v>
          </cell>
          <cell r="J50">
            <v>2777</v>
          </cell>
          <cell r="L50">
            <v>0</v>
          </cell>
          <cell r="N50">
            <v>0</v>
          </cell>
        </row>
        <row r="51">
          <cell r="F51">
            <v>47</v>
          </cell>
          <cell r="H51">
            <v>0</v>
          </cell>
          <cell r="J51">
            <v>57</v>
          </cell>
          <cell r="L51">
            <v>0</v>
          </cell>
          <cell r="N51">
            <v>0</v>
          </cell>
        </row>
        <row r="52">
          <cell r="F52">
            <v>835</v>
          </cell>
          <cell r="H52">
            <v>1</v>
          </cell>
          <cell r="J52">
            <v>793</v>
          </cell>
          <cell r="L52">
            <v>0</v>
          </cell>
          <cell r="N52">
            <v>0</v>
          </cell>
        </row>
        <row r="53">
          <cell r="F53">
            <v>614</v>
          </cell>
          <cell r="H53">
            <v>0</v>
          </cell>
          <cell r="J53">
            <v>582</v>
          </cell>
          <cell r="L53">
            <v>0</v>
          </cell>
          <cell r="N53">
            <v>0</v>
          </cell>
        </row>
        <row r="54">
          <cell r="F54">
            <v>2339</v>
          </cell>
          <cell r="H54">
            <v>0</v>
          </cell>
          <cell r="J54">
            <v>2752</v>
          </cell>
          <cell r="L54">
            <v>0</v>
          </cell>
          <cell r="N54">
            <v>0</v>
          </cell>
        </row>
        <row r="55">
          <cell r="F55">
            <v>1353</v>
          </cell>
          <cell r="H55">
            <v>0</v>
          </cell>
          <cell r="J55">
            <v>1400</v>
          </cell>
          <cell r="L55">
            <v>0</v>
          </cell>
          <cell r="N55">
            <v>0</v>
          </cell>
        </row>
        <row r="56">
          <cell r="F56">
            <v>1414</v>
          </cell>
          <cell r="H56">
            <v>0</v>
          </cell>
          <cell r="J56">
            <v>1309</v>
          </cell>
          <cell r="L56">
            <v>8</v>
          </cell>
          <cell r="N56">
            <v>2</v>
          </cell>
        </row>
        <row r="57">
          <cell r="F57">
            <v>0</v>
          </cell>
          <cell r="H57">
            <v>0</v>
          </cell>
          <cell r="J57">
            <v>0</v>
          </cell>
          <cell r="L57">
            <v>0</v>
          </cell>
          <cell r="N57">
            <v>0</v>
          </cell>
        </row>
        <row r="58">
          <cell r="F58">
            <v>422</v>
          </cell>
          <cell r="H58">
            <v>0</v>
          </cell>
          <cell r="J58">
            <v>427</v>
          </cell>
          <cell r="L58">
            <v>0</v>
          </cell>
          <cell r="N58">
            <v>0</v>
          </cell>
        </row>
        <row r="59">
          <cell r="F59">
            <v>46</v>
          </cell>
          <cell r="H59">
            <v>0</v>
          </cell>
          <cell r="J59">
            <v>42</v>
          </cell>
          <cell r="L59">
            <v>0</v>
          </cell>
          <cell r="N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7</v>
          </cell>
          <cell r="J48">
            <v>1</v>
          </cell>
          <cell r="L48">
            <v>2</v>
          </cell>
          <cell r="N48">
            <v>24</v>
          </cell>
          <cell r="P48">
            <v>45</v>
          </cell>
        </row>
        <row r="50">
          <cell r="F50">
            <v>17</v>
          </cell>
          <cell r="J50">
            <v>15</v>
          </cell>
          <cell r="L50">
            <v>1</v>
          </cell>
          <cell r="N50">
            <v>9</v>
          </cell>
          <cell r="P50">
            <v>373</v>
          </cell>
        </row>
        <row r="51">
          <cell r="F51">
            <v>0</v>
          </cell>
          <cell r="J51">
            <v>0</v>
          </cell>
          <cell r="L51">
            <v>0</v>
          </cell>
          <cell r="N51">
            <v>0</v>
          </cell>
          <cell r="P51">
            <v>0</v>
          </cell>
        </row>
        <row r="52">
          <cell r="F52">
            <v>149</v>
          </cell>
          <cell r="J52">
            <v>390</v>
          </cell>
          <cell r="L52">
            <v>0</v>
          </cell>
          <cell r="N52">
            <v>0</v>
          </cell>
          <cell r="P52">
            <v>8584</v>
          </cell>
        </row>
        <row r="53">
          <cell r="F53">
            <v>93</v>
          </cell>
          <cell r="J53">
            <v>270</v>
          </cell>
          <cell r="L53">
            <v>0</v>
          </cell>
          <cell r="N53">
            <v>0</v>
          </cell>
          <cell r="P53">
            <v>1967</v>
          </cell>
        </row>
        <row r="54">
          <cell r="F54">
            <v>156</v>
          </cell>
          <cell r="J54">
            <v>389</v>
          </cell>
          <cell r="L54">
            <v>0</v>
          </cell>
          <cell r="N54">
            <v>0</v>
          </cell>
          <cell r="P54">
            <v>1918</v>
          </cell>
        </row>
        <row r="56">
          <cell r="F56">
            <v>683</v>
          </cell>
          <cell r="J56">
            <v>285</v>
          </cell>
          <cell r="L56">
            <v>0</v>
          </cell>
          <cell r="N56">
            <v>0</v>
          </cell>
          <cell r="P56">
            <v>22074</v>
          </cell>
        </row>
        <row r="57">
          <cell r="F57">
            <v>157</v>
          </cell>
          <cell r="J57">
            <v>95</v>
          </cell>
          <cell r="L57">
            <v>0</v>
          </cell>
          <cell r="N57">
            <v>2</v>
          </cell>
          <cell r="P57">
            <v>2023</v>
          </cell>
        </row>
        <row r="59">
          <cell r="F59">
            <v>414</v>
          </cell>
          <cell r="J59">
            <v>329</v>
          </cell>
          <cell r="L59">
            <v>0</v>
          </cell>
          <cell r="N59">
            <v>0</v>
          </cell>
          <cell r="P59">
            <v>8330</v>
          </cell>
        </row>
        <row r="60">
          <cell r="F60">
            <v>326</v>
          </cell>
          <cell r="J60">
            <v>513</v>
          </cell>
          <cell r="L60">
            <v>0</v>
          </cell>
          <cell r="N60">
            <v>4</v>
          </cell>
          <cell r="P60">
            <v>10613</v>
          </cell>
        </row>
        <row r="61">
          <cell r="F61">
            <v>153</v>
          </cell>
          <cell r="J61">
            <v>152</v>
          </cell>
          <cell r="L61">
            <v>1</v>
          </cell>
          <cell r="N61">
            <v>99</v>
          </cell>
          <cell r="P61">
            <v>5693</v>
          </cell>
        </row>
        <row r="62">
          <cell r="F62">
            <v>110</v>
          </cell>
          <cell r="J62">
            <v>22</v>
          </cell>
          <cell r="L62">
            <v>0</v>
          </cell>
          <cell r="N62">
            <v>30</v>
          </cell>
          <cell r="P62">
            <v>1536</v>
          </cell>
        </row>
        <row r="63">
          <cell r="F63">
            <v>132</v>
          </cell>
          <cell r="J63">
            <v>77</v>
          </cell>
          <cell r="L63">
            <v>0</v>
          </cell>
          <cell r="N63">
            <v>7</v>
          </cell>
          <cell r="P63">
            <v>1578</v>
          </cell>
        </row>
        <row r="65">
          <cell r="F65">
            <v>241</v>
          </cell>
          <cell r="J65">
            <v>170</v>
          </cell>
          <cell r="L65">
            <v>0</v>
          </cell>
          <cell r="N65">
            <v>15</v>
          </cell>
          <cell r="P65">
            <v>4522</v>
          </cell>
        </row>
        <row r="66">
          <cell r="F66">
            <v>0</v>
          </cell>
          <cell r="J66">
            <v>0</v>
          </cell>
          <cell r="L66">
            <v>0</v>
          </cell>
          <cell r="N66">
            <v>0</v>
          </cell>
          <cell r="P66">
            <v>0</v>
          </cell>
        </row>
        <row r="67">
          <cell r="F67">
            <v>183</v>
          </cell>
          <cell r="J67">
            <v>145</v>
          </cell>
          <cell r="L67">
            <v>0</v>
          </cell>
          <cell r="N67">
            <v>0</v>
          </cell>
          <cell r="P67">
            <v>5681</v>
          </cell>
        </row>
        <row r="68">
          <cell r="F68">
            <v>137</v>
          </cell>
          <cell r="J68">
            <v>125</v>
          </cell>
          <cell r="L68">
            <v>0</v>
          </cell>
          <cell r="N68">
            <v>0</v>
          </cell>
          <cell r="P68">
            <v>2369</v>
          </cell>
        </row>
        <row r="69">
          <cell r="F69">
            <v>265</v>
          </cell>
          <cell r="J69">
            <v>208</v>
          </cell>
          <cell r="L69">
            <v>0</v>
          </cell>
          <cell r="N69">
            <v>0</v>
          </cell>
          <cell r="P69">
            <v>1099</v>
          </cell>
        </row>
        <row r="70">
          <cell r="F70">
            <v>277</v>
          </cell>
          <cell r="J70">
            <v>260</v>
          </cell>
          <cell r="L70">
            <v>2</v>
          </cell>
          <cell r="N70">
            <v>0</v>
          </cell>
          <cell r="P70">
            <v>3130</v>
          </cell>
        </row>
        <row r="71">
          <cell r="F71">
            <v>46</v>
          </cell>
          <cell r="J71">
            <v>17</v>
          </cell>
          <cell r="L71">
            <v>0</v>
          </cell>
          <cell r="N71">
            <v>21</v>
          </cell>
          <cell r="P71">
            <v>3105</v>
          </cell>
        </row>
        <row r="72">
          <cell r="F72">
            <v>84</v>
          </cell>
          <cell r="J72">
            <v>84</v>
          </cell>
          <cell r="L72">
            <v>0</v>
          </cell>
          <cell r="N72">
            <v>0</v>
          </cell>
          <cell r="P72">
            <v>1106</v>
          </cell>
        </row>
        <row r="73">
          <cell r="F73">
            <v>183</v>
          </cell>
          <cell r="J73">
            <v>183</v>
          </cell>
          <cell r="L73">
            <v>0</v>
          </cell>
          <cell r="N73">
            <v>3</v>
          </cell>
          <cell r="P73">
            <v>2196</v>
          </cell>
        </row>
        <row r="74">
          <cell r="F74">
            <v>283</v>
          </cell>
          <cell r="J74">
            <v>20</v>
          </cell>
          <cell r="L74">
            <v>3</v>
          </cell>
          <cell r="N74">
            <v>148</v>
          </cell>
          <cell r="P74">
            <v>3472</v>
          </cell>
        </row>
        <row r="75">
          <cell r="F75">
            <v>73</v>
          </cell>
          <cell r="J75">
            <v>38</v>
          </cell>
          <cell r="L75">
            <v>8</v>
          </cell>
          <cell r="N75">
            <v>76</v>
          </cell>
          <cell r="P75">
            <v>1937</v>
          </cell>
        </row>
        <row r="76">
          <cell r="F76">
            <v>76</v>
          </cell>
          <cell r="J76">
            <v>8</v>
          </cell>
          <cell r="L76">
            <v>1</v>
          </cell>
          <cell r="N76">
            <v>3</v>
          </cell>
          <cell r="P76">
            <v>479</v>
          </cell>
        </row>
        <row r="77">
          <cell r="F77">
            <v>118</v>
          </cell>
          <cell r="H77">
            <v>131</v>
          </cell>
          <cell r="J77">
            <v>75</v>
          </cell>
          <cell r="L77">
            <v>0</v>
          </cell>
          <cell r="N77">
            <v>17</v>
          </cell>
          <cell r="P77">
            <v>2666</v>
          </cell>
        </row>
        <row r="78">
          <cell r="F78">
            <v>0</v>
          </cell>
          <cell r="H78">
            <v>0</v>
          </cell>
          <cell r="J78">
            <v>0</v>
          </cell>
          <cell r="L78">
            <v>0</v>
          </cell>
          <cell r="N78">
            <v>0</v>
          </cell>
          <cell r="P78">
            <v>0</v>
          </cell>
        </row>
        <row r="79">
          <cell r="F79">
            <v>36</v>
          </cell>
          <cell r="H79">
            <v>0</v>
          </cell>
          <cell r="J79">
            <v>54</v>
          </cell>
          <cell r="L79">
            <v>0</v>
          </cell>
          <cell r="N79">
            <v>0</v>
          </cell>
          <cell r="P79">
            <v>136</v>
          </cell>
        </row>
        <row r="80">
          <cell r="F80">
            <v>25</v>
          </cell>
          <cell r="H80">
            <v>20</v>
          </cell>
          <cell r="J80">
            <v>6</v>
          </cell>
          <cell r="L80">
            <v>4</v>
          </cell>
          <cell r="N80">
            <v>0</v>
          </cell>
          <cell r="P80">
            <v>1607</v>
          </cell>
        </row>
        <row r="81">
          <cell r="F81">
            <v>1</v>
          </cell>
          <cell r="H81">
            <v>0</v>
          </cell>
          <cell r="J81">
            <v>55</v>
          </cell>
          <cell r="L81">
            <v>3</v>
          </cell>
          <cell r="N81">
            <v>0</v>
          </cell>
          <cell r="P81">
            <v>564</v>
          </cell>
        </row>
        <row r="82">
          <cell r="F82">
            <v>73</v>
          </cell>
          <cell r="H82">
            <v>248</v>
          </cell>
          <cell r="J82">
            <v>173</v>
          </cell>
          <cell r="L82">
            <v>0</v>
          </cell>
          <cell r="N82">
            <v>17</v>
          </cell>
          <cell r="P82">
            <v>961</v>
          </cell>
        </row>
      </sheetData>
      <sheetData sheetId="4"/>
      <sheetData sheetId="5"/>
      <sheetData sheetId="6">
        <row r="48">
          <cell r="F48">
            <v>46167</v>
          </cell>
          <cell r="H48">
            <v>0</v>
          </cell>
          <cell r="J48">
            <v>48056</v>
          </cell>
          <cell r="L48">
            <v>26</v>
          </cell>
          <cell r="N48">
            <v>1681</v>
          </cell>
          <cell r="P48">
            <v>31937</v>
          </cell>
        </row>
        <row r="50">
          <cell r="F50">
            <v>260</v>
          </cell>
          <cell r="H50">
            <v>46</v>
          </cell>
          <cell r="J50">
            <v>399</v>
          </cell>
          <cell r="L50">
            <v>2</v>
          </cell>
          <cell r="N50">
            <v>38</v>
          </cell>
          <cell r="P50">
            <v>1364</v>
          </cell>
        </row>
        <row r="51">
          <cell r="F51">
            <v>0</v>
          </cell>
          <cell r="H51">
            <v>0</v>
          </cell>
          <cell r="J51">
            <v>0</v>
          </cell>
          <cell r="L51">
            <v>0</v>
          </cell>
          <cell r="N51">
            <v>0</v>
          </cell>
          <cell r="P51">
            <v>0</v>
          </cell>
        </row>
        <row r="52">
          <cell r="F52">
            <v>1074</v>
          </cell>
          <cell r="H52">
            <v>1397</v>
          </cell>
          <cell r="J52">
            <v>1041</v>
          </cell>
          <cell r="L52">
            <v>0</v>
          </cell>
          <cell r="N52">
            <v>0</v>
          </cell>
          <cell r="P52">
            <v>3949</v>
          </cell>
        </row>
        <row r="53">
          <cell r="F53">
            <v>50068</v>
          </cell>
          <cell r="H53">
            <v>0</v>
          </cell>
          <cell r="J53">
            <v>24001</v>
          </cell>
          <cell r="L53">
            <v>0</v>
          </cell>
          <cell r="N53">
            <v>0</v>
          </cell>
          <cell r="P53">
            <v>156963</v>
          </cell>
        </row>
        <row r="54">
          <cell r="F54">
            <v>549</v>
          </cell>
          <cell r="H54">
            <v>543</v>
          </cell>
          <cell r="J54">
            <v>1264</v>
          </cell>
          <cell r="L54">
            <v>0</v>
          </cell>
          <cell r="N54">
            <v>0</v>
          </cell>
          <cell r="P54">
            <v>2472</v>
          </cell>
        </row>
        <row r="56">
          <cell r="F56">
            <v>155</v>
          </cell>
          <cell r="H56">
            <v>0</v>
          </cell>
          <cell r="J56">
            <v>74</v>
          </cell>
          <cell r="L56">
            <v>0</v>
          </cell>
          <cell r="N56">
            <v>0</v>
          </cell>
          <cell r="P56">
            <v>959</v>
          </cell>
        </row>
        <row r="57">
          <cell r="F57">
            <v>550</v>
          </cell>
          <cell r="H57">
            <v>372</v>
          </cell>
          <cell r="J57">
            <v>560</v>
          </cell>
          <cell r="L57">
            <v>0</v>
          </cell>
          <cell r="N57">
            <v>16</v>
          </cell>
          <cell r="P57">
            <v>4084</v>
          </cell>
        </row>
        <row r="59">
          <cell r="F59">
            <v>1089</v>
          </cell>
          <cell r="H59">
            <v>117</v>
          </cell>
          <cell r="J59">
            <v>1461</v>
          </cell>
          <cell r="L59">
            <v>6</v>
          </cell>
          <cell r="N59">
            <v>0</v>
          </cell>
          <cell r="P59">
            <v>4602</v>
          </cell>
        </row>
        <row r="60">
          <cell r="F60">
            <v>665</v>
          </cell>
          <cell r="H60">
            <v>1493</v>
          </cell>
          <cell r="J60">
            <v>1121</v>
          </cell>
          <cell r="L60">
            <v>0</v>
          </cell>
          <cell r="N60">
            <v>236</v>
          </cell>
          <cell r="P60">
            <v>5742</v>
          </cell>
        </row>
        <row r="61">
          <cell r="F61">
            <v>9991</v>
          </cell>
          <cell r="H61">
            <v>2664</v>
          </cell>
          <cell r="J61">
            <v>9321</v>
          </cell>
          <cell r="L61">
            <v>13</v>
          </cell>
          <cell r="N61">
            <v>10</v>
          </cell>
          <cell r="P61">
            <v>6842</v>
          </cell>
        </row>
        <row r="62">
          <cell r="F62">
            <v>1029</v>
          </cell>
          <cell r="H62">
            <v>815</v>
          </cell>
          <cell r="J62">
            <v>836</v>
          </cell>
          <cell r="L62">
            <v>6</v>
          </cell>
          <cell r="N62">
            <v>13</v>
          </cell>
          <cell r="P62">
            <v>3104</v>
          </cell>
        </row>
        <row r="63">
          <cell r="F63">
            <v>254</v>
          </cell>
          <cell r="H63">
            <v>55</v>
          </cell>
          <cell r="J63">
            <v>236</v>
          </cell>
          <cell r="L63">
            <v>0</v>
          </cell>
          <cell r="N63">
            <v>12</v>
          </cell>
          <cell r="P63">
            <v>1111</v>
          </cell>
        </row>
        <row r="65">
          <cell r="F65">
            <v>743</v>
          </cell>
          <cell r="H65">
            <v>246</v>
          </cell>
          <cell r="J65">
            <v>553</v>
          </cell>
          <cell r="L65">
            <v>0</v>
          </cell>
          <cell r="N65">
            <v>27</v>
          </cell>
          <cell r="P65">
            <v>4381</v>
          </cell>
        </row>
        <row r="66">
          <cell r="F66">
            <v>392322</v>
          </cell>
          <cell r="H66">
            <v>0</v>
          </cell>
          <cell r="J66">
            <v>405269</v>
          </cell>
          <cell r="L66">
            <v>0</v>
          </cell>
          <cell r="N66">
            <v>0</v>
          </cell>
          <cell r="P66">
            <v>149107</v>
          </cell>
        </row>
        <row r="67">
          <cell r="F67">
            <v>1179</v>
          </cell>
          <cell r="H67">
            <v>92</v>
          </cell>
          <cell r="J67">
            <v>880</v>
          </cell>
          <cell r="L67">
            <v>0</v>
          </cell>
          <cell r="N67">
            <v>48</v>
          </cell>
          <cell r="P67">
            <v>5480</v>
          </cell>
        </row>
        <row r="68">
          <cell r="F68">
            <v>637</v>
          </cell>
          <cell r="H68">
            <v>332</v>
          </cell>
          <cell r="J68">
            <v>518</v>
          </cell>
          <cell r="L68">
            <v>17</v>
          </cell>
          <cell r="N68">
            <v>3</v>
          </cell>
          <cell r="P68">
            <v>10605</v>
          </cell>
        </row>
        <row r="69">
          <cell r="F69">
            <v>33640</v>
          </cell>
          <cell r="H69">
            <v>66</v>
          </cell>
          <cell r="J69">
            <v>35801</v>
          </cell>
          <cell r="L69">
            <v>0</v>
          </cell>
          <cell r="N69">
            <v>0</v>
          </cell>
          <cell r="P69">
            <v>25137</v>
          </cell>
        </row>
        <row r="70">
          <cell r="F70">
            <v>180</v>
          </cell>
          <cell r="H70">
            <v>0</v>
          </cell>
          <cell r="J70">
            <v>109</v>
          </cell>
          <cell r="L70">
            <v>5</v>
          </cell>
          <cell r="N70">
            <v>30</v>
          </cell>
          <cell r="P70">
            <v>822</v>
          </cell>
        </row>
        <row r="71">
          <cell r="F71">
            <v>257</v>
          </cell>
          <cell r="H71">
            <v>621</v>
          </cell>
          <cell r="J71">
            <v>275</v>
          </cell>
          <cell r="L71">
            <v>8</v>
          </cell>
          <cell r="N71">
            <v>68</v>
          </cell>
          <cell r="P71">
            <v>5139</v>
          </cell>
        </row>
        <row r="72">
          <cell r="F72">
            <v>10165</v>
          </cell>
          <cell r="H72">
            <v>0</v>
          </cell>
          <cell r="J72">
            <v>9101</v>
          </cell>
          <cell r="L72">
            <v>847</v>
          </cell>
          <cell r="N72">
            <v>1</v>
          </cell>
          <cell r="P72">
            <v>7921</v>
          </cell>
        </row>
        <row r="73">
          <cell r="F73">
            <v>414</v>
          </cell>
          <cell r="H73">
            <v>0</v>
          </cell>
          <cell r="J73">
            <v>415</v>
          </cell>
          <cell r="L73">
            <v>0</v>
          </cell>
          <cell r="N73">
            <v>3</v>
          </cell>
          <cell r="P73">
            <v>3846</v>
          </cell>
        </row>
        <row r="74">
          <cell r="F74">
            <v>527</v>
          </cell>
          <cell r="H74">
            <v>384</v>
          </cell>
          <cell r="J74">
            <v>175</v>
          </cell>
          <cell r="L74">
            <v>9</v>
          </cell>
          <cell r="N74">
            <v>236</v>
          </cell>
          <cell r="P74">
            <v>1575</v>
          </cell>
        </row>
        <row r="75">
          <cell r="F75">
            <v>315</v>
          </cell>
          <cell r="H75">
            <v>494</v>
          </cell>
          <cell r="J75">
            <v>345</v>
          </cell>
          <cell r="L75">
            <v>9</v>
          </cell>
          <cell r="N75">
            <v>285</v>
          </cell>
          <cell r="P75">
            <v>3033</v>
          </cell>
        </row>
        <row r="76">
          <cell r="F76">
            <v>244</v>
          </cell>
          <cell r="H76">
            <v>569</v>
          </cell>
          <cell r="J76">
            <v>267</v>
          </cell>
          <cell r="L76">
            <v>5</v>
          </cell>
          <cell r="N76">
            <v>162</v>
          </cell>
          <cell r="P76">
            <v>700</v>
          </cell>
        </row>
        <row r="77">
          <cell r="F77">
            <v>1640</v>
          </cell>
          <cell r="H77">
            <v>436</v>
          </cell>
          <cell r="J77">
            <v>3584</v>
          </cell>
          <cell r="L77">
            <v>2</v>
          </cell>
          <cell r="N77">
            <v>49</v>
          </cell>
          <cell r="P77">
            <v>11918</v>
          </cell>
        </row>
        <row r="78">
          <cell r="F78">
            <v>0</v>
          </cell>
          <cell r="H78">
            <v>0</v>
          </cell>
          <cell r="J78">
            <v>0</v>
          </cell>
          <cell r="L78">
            <v>0</v>
          </cell>
          <cell r="N78">
            <v>0</v>
          </cell>
          <cell r="P78">
            <v>0</v>
          </cell>
        </row>
        <row r="79">
          <cell r="F79">
            <v>100</v>
          </cell>
          <cell r="H79">
            <v>0</v>
          </cell>
          <cell r="J79">
            <v>2852</v>
          </cell>
          <cell r="L79">
            <v>0</v>
          </cell>
          <cell r="N79">
            <v>3355</v>
          </cell>
          <cell r="P79">
            <v>1530</v>
          </cell>
        </row>
        <row r="80">
          <cell r="F80">
            <v>152</v>
          </cell>
          <cell r="H80">
            <v>44</v>
          </cell>
          <cell r="J80">
            <v>138</v>
          </cell>
          <cell r="L80">
            <v>23</v>
          </cell>
          <cell r="N80">
            <v>0</v>
          </cell>
          <cell r="P80">
            <v>867</v>
          </cell>
        </row>
        <row r="81">
          <cell r="F81">
            <v>10966</v>
          </cell>
          <cell r="H81">
            <v>0</v>
          </cell>
          <cell r="J81">
            <v>8741</v>
          </cell>
          <cell r="L81">
            <v>0</v>
          </cell>
          <cell r="N81">
            <v>0</v>
          </cell>
          <cell r="P81">
            <v>76988</v>
          </cell>
        </row>
        <row r="82">
          <cell r="F82">
            <v>95</v>
          </cell>
          <cell r="H82">
            <v>459</v>
          </cell>
          <cell r="J82">
            <v>178</v>
          </cell>
          <cell r="L82">
            <v>8</v>
          </cell>
          <cell r="N82">
            <v>15</v>
          </cell>
          <cell r="P82">
            <v>528</v>
          </cell>
        </row>
      </sheetData>
      <sheetData sheetId="7"/>
      <sheetData sheetId="8"/>
      <sheetData sheetId="9"/>
      <sheetData sheetId="10"/>
      <sheetData sheetId="11"/>
      <sheetData sheetId="12">
        <row r="35">
          <cell r="F35">
            <v>970</v>
          </cell>
          <cell r="H35">
            <v>0</v>
          </cell>
          <cell r="J35">
            <v>891</v>
          </cell>
          <cell r="L35">
            <v>0</v>
          </cell>
          <cell r="N35">
            <v>46</v>
          </cell>
          <cell r="P35">
            <v>610</v>
          </cell>
        </row>
        <row r="36">
          <cell r="F36">
            <v>455</v>
          </cell>
          <cell r="H36">
            <v>0</v>
          </cell>
          <cell r="J36">
            <v>448</v>
          </cell>
          <cell r="L36">
            <v>0</v>
          </cell>
          <cell r="N36">
            <v>37</v>
          </cell>
          <cell r="P36">
            <v>729</v>
          </cell>
        </row>
        <row r="37">
          <cell r="F37">
            <v>8585</v>
          </cell>
          <cell r="H37">
            <v>0</v>
          </cell>
          <cell r="J37">
            <v>9116</v>
          </cell>
          <cell r="L37">
            <v>0</v>
          </cell>
          <cell r="N37">
            <v>0</v>
          </cell>
          <cell r="P37">
            <v>3776</v>
          </cell>
        </row>
        <row r="38">
          <cell r="F38">
            <v>412</v>
          </cell>
          <cell r="H38">
            <v>0</v>
          </cell>
          <cell r="J38">
            <v>407</v>
          </cell>
          <cell r="L38">
            <v>0</v>
          </cell>
          <cell r="N38">
            <v>0</v>
          </cell>
          <cell r="P38">
            <v>21</v>
          </cell>
        </row>
        <row r="39">
          <cell r="F39">
            <v>820</v>
          </cell>
          <cell r="H39">
            <v>594</v>
          </cell>
          <cell r="J39">
            <v>731</v>
          </cell>
          <cell r="L39">
            <v>1</v>
          </cell>
          <cell r="N39">
            <v>4</v>
          </cell>
          <cell r="P39">
            <v>3148</v>
          </cell>
        </row>
        <row r="41">
          <cell r="F41">
            <v>36</v>
          </cell>
          <cell r="H41">
            <v>0</v>
          </cell>
          <cell r="J41">
            <v>73</v>
          </cell>
          <cell r="L41">
            <v>0</v>
          </cell>
          <cell r="N41">
            <v>0</v>
          </cell>
          <cell r="P41">
            <v>39</v>
          </cell>
        </row>
        <row r="42">
          <cell r="F42">
            <v>618</v>
          </cell>
          <cell r="H42">
            <v>0</v>
          </cell>
          <cell r="J42">
            <v>617</v>
          </cell>
          <cell r="L42">
            <v>0</v>
          </cell>
          <cell r="N42">
            <v>0</v>
          </cell>
          <cell r="P42">
            <v>2</v>
          </cell>
        </row>
        <row r="43">
          <cell r="F43">
            <v>26</v>
          </cell>
          <cell r="H43">
            <v>0</v>
          </cell>
          <cell r="J43">
            <v>13</v>
          </cell>
          <cell r="L43">
            <v>0</v>
          </cell>
          <cell r="N43">
            <v>0</v>
          </cell>
          <cell r="P43">
            <v>287</v>
          </cell>
        </row>
        <row r="44">
          <cell r="F44">
            <v>7246</v>
          </cell>
          <cell r="H44">
            <v>0</v>
          </cell>
          <cell r="J44">
            <v>7302</v>
          </cell>
          <cell r="L44">
            <v>0</v>
          </cell>
          <cell r="N44">
            <v>0</v>
          </cell>
          <cell r="P44">
            <v>2506</v>
          </cell>
        </row>
        <row r="45">
          <cell r="F45">
            <v>4027</v>
          </cell>
          <cell r="H45">
            <v>43</v>
          </cell>
          <cell r="J45">
            <v>3939</v>
          </cell>
          <cell r="L45">
            <v>0</v>
          </cell>
          <cell r="N45">
            <v>12</v>
          </cell>
          <cell r="P45">
            <v>2817</v>
          </cell>
        </row>
        <row r="46">
          <cell r="F46">
            <v>904</v>
          </cell>
          <cell r="H46">
            <v>0</v>
          </cell>
          <cell r="J46">
            <v>909</v>
          </cell>
          <cell r="L46">
            <v>1</v>
          </cell>
          <cell r="N46">
            <v>0</v>
          </cell>
          <cell r="P46">
            <v>401</v>
          </cell>
        </row>
        <row r="48">
          <cell r="F48">
            <v>408</v>
          </cell>
          <cell r="H48">
            <v>0</v>
          </cell>
          <cell r="J48">
            <v>304</v>
          </cell>
          <cell r="L48">
            <v>0</v>
          </cell>
          <cell r="N48">
            <v>0</v>
          </cell>
          <cell r="P48">
            <v>449</v>
          </cell>
        </row>
        <row r="49">
          <cell r="F49">
            <v>530</v>
          </cell>
          <cell r="H49">
            <v>0</v>
          </cell>
          <cell r="J49">
            <v>410</v>
          </cell>
          <cell r="L49">
            <v>0</v>
          </cell>
          <cell r="N49">
            <v>0</v>
          </cell>
          <cell r="P49">
            <v>3723</v>
          </cell>
        </row>
        <row r="50">
          <cell r="F50">
            <v>2833</v>
          </cell>
          <cell r="H50">
            <v>0</v>
          </cell>
          <cell r="J50">
            <v>2816</v>
          </cell>
          <cell r="L50">
            <v>0</v>
          </cell>
          <cell r="N50">
            <v>0</v>
          </cell>
          <cell r="P50">
            <v>1805</v>
          </cell>
        </row>
        <row r="51">
          <cell r="F51">
            <v>54</v>
          </cell>
          <cell r="H51">
            <v>0</v>
          </cell>
          <cell r="J51">
            <v>65</v>
          </cell>
          <cell r="L51">
            <v>2</v>
          </cell>
          <cell r="N51">
            <v>0</v>
          </cell>
          <cell r="P51">
            <v>579</v>
          </cell>
        </row>
        <row r="52">
          <cell r="F52">
            <v>677</v>
          </cell>
          <cell r="H52">
            <v>0</v>
          </cell>
          <cell r="J52">
            <v>789</v>
          </cell>
          <cell r="L52">
            <v>0</v>
          </cell>
          <cell r="N52">
            <v>1</v>
          </cell>
          <cell r="P52">
            <v>1690</v>
          </cell>
        </row>
        <row r="53">
          <cell r="F53">
            <v>636</v>
          </cell>
          <cell r="H53">
            <v>0</v>
          </cell>
          <cell r="J53">
            <v>701</v>
          </cell>
          <cell r="L53">
            <v>0</v>
          </cell>
          <cell r="N53">
            <v>0</v>
          </cell>
          <cell r="P53">
            <v>261</v>
          </cell>
        </row>
        <row r="54">
          <cell r="F54">
            <v>4309</v>
          </cell>
          <cell r="H54">
            <v>0</v>
          </cell>
          <cell r="J54">
            <v>2322</v>
          </cell>
          <cell r="L54">
            <v>0</v>
          </cell>
          <cell r="N54">
            <v>0</v>
          </cell>
          <cell r="P54">
            <v>10146</v>
          </cell>
        </row>
        <row r="55">
          <cell r="F55">
            <v>1426</v>
          </cell>
          <cell r="H55">
            <v>0</v>
          </cell>
          <cell r="J55">
            <v>1418</v>
          </cell>
          <cell r="L55">
            <v>0</v>
          </cell>
          <cell r="N55">
            <v>0</v>
          </cell>
          <cell r="P55">
            <v>313</v>
          </cell>
        </row>
        <row r="56">
          <cell r="F56">
            <v>1878</v>
          </cell>
          <cell r="H56">
            <v>0</v>
          </cell>
          <cell r="J56">
            <v>1443</v>
          </cell>
          <cell r="L56">
            <v>11</v>
          </cell>
          <cell r="N56">
            <v>10</v>
          </cell>
          <cell r="P56">
            <v>2749</v>
          </cell>
        </row>
        <row r="57">
          <cell r="F57">
            <v>0</v>
          </cell>
          <cell r="H57">
            <v>0</v>
          </cell>
          <cell r="J57">
            <v>0</v>
          </cell>
          <cell r="L57">
            <v>0</v>
          </cell>
          <cell r="N57">
            <v>0</v>
          </cell>
          <cell r="P57">
            <v>0</v>
          </cell>
        </row>
        <row r="58">
          <cell r="F58">
            <v>416</v>
          </cell>
          <cell r="H58">
            <v>2</v>
          </cell>
          <cell r="J58">
            <v>416</v>
          </cell>
          <cell r="L58">
            <v>0</v>
          </cell>
          <cell r="N58">
            <v>0</v>
          </cell>
          <cell r="P58">
            <v>112</v>
          </cell>
        </row>
        <row r="59">
          <cell r="F59">
            <v>21</v>
          </cell>
          <cell r="H59">
            <v>0</v>
          </cell>
          <cell r="J59">
            <v>24</v>
          </cell>
          <cell r="L59">
            <v>0</v>
          </cell>
          <cell r="N59">
            <v>0</v>
          </cell>
          <cell r="P59">
            <v>40</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sheetData sheetId="3"/>
      <sheetData sheetId="4"/>
      <sheetData sheetId="5">
        <row r="85">
          <cell r="D85">
            <v>2468</v>
          </cell>
          <cell r="F85">
            <v>494</v>
          </cell>
          <cell r="H85">
            <v>1321</v>
          </cell>
          <cell r="J85">
            <v>883</v>
          </cell>
          <cell r="L85">
            <v>13</v>
          </cell>
          <cell r="N85">
            <v>0</v>
          </cell>
        </row>
      </sheetData>
      <sheetData sheetId="6"/>
      <sheetData sheetId="7"/>
      <sheetData sheetId="8"/>
      <sheetData sheetId="9"/>
      <sheetData sheetId="10"/>
      <sheetData sheetId="11">
        <row r="60">
          <cell r="D60">
            <v>30039</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26" zoomScale="82" zoomScaleNormal="82" workbookViewId="0">
      <selection activeCell="E23" sqref="E23:E24"/>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I4" s="6"/>
      <c r="J4" s="6"/>
    </row>
    <row r="5" spans="3:13" ht="9" customHeight="1" x14ac:dyDescent="0.35">
      <c r="C5" s="5"/>
      <c r="D5" s="5"/>
      <c r="I5" s="6"/>
      <c r="J5" s="6"/>
    </row>
    <row r="6" spans="3:13" ht="22.5" customHeight="1" x14ac:dyDescent="0.45">
      <c r="C6" s="5"/>
      <c r="D6" s="5"/>
      <c r="E6" s="7" t="s">
        <v>0</v>
      </c>
      <c r="F6" s="7"/>
      <c r="G6" s="7"/>
      <c r="H6" s="8"/>
      <c r="I6" s="6"/>
      <c r="J6" s="6"/>
      <c r="L6" s="1" t="s">
        <v>1</v>
      </c>
      <c r="M6" s="1">
        <v>2010</v>
      </c>
    </row>
    <row r="7" spans="3:13" ht="30" x14ac:dyDescent="0.6">
      <c r="C7" s="5"/>
      <c r="D7" s="5"/>
      <c r="E7" s="9"/>
      <c r="I7" s="6"/>
      <c r="J7" s="6"/>
      <c r="L7" s="1" t="s">
        <v>2</v>
      </c>
      <c r="M7" s="1">
        <v>2011</v>
      </c>
    </row>
    <row r="8" spans="3:13" ht="30" x14ac:dyDescent="0.6">
      <c r="C8" s="5"/>
      <c r="D8" s="5"/>
      <c r="E8" s="10"/>
      <c r="F8" s="10"/>
      <c r="I8" s="6"/>
      <c r="J8" s="6"/>
      <c r="M8" s="1">
        <v>2012</v>
      </c>
    </row>
    <row r="9" spans="3:13" ht="20.149999999999999" customHeight="1" x14ac:dyDescent="0.35">
      <c r="C9" s="5"/>
      <c r="D9" s="5"/>
      <c r="I9" s="6"/>
      <c r="J9" s="6"/>
      <c r="M9" s="1">
        <v>2013</v>
      </c>
    </row>
    <row r="10" spans="3:13" ht="20.149999999999999" customHeight="1" thickBot="1" x14ac:dyDescent="0.4">
      <c r="C10" s="5"/>
      <c r="D10" s="5"/>
      <c r="I10" s="6"/>
      <c r="J10" s="6"/>
      <c r="M10" s="1">
        <v>2015</v>
      </c>
    </row>
    <row r="11" spans="3:13" ht="20.149999999999999" customHeight="1" thickBot="1" x14ac:dyDescent="0.4">
      <c r="C11" s="5"/>
      <c r="D11" s="5"/>
      <c r="E11" s="11" t="s">
        <v>36</v>
      </c>
      <c r="F11" s="12" t="s">
        <v>3</v>
      </c>
      <c r="I11" s="6"/>
      <c r="J11" s="6"/>
      <c r="M11" s="1">
        <v>2016</v>
      </c>
    </row>
    <row r="12" spans="3:13" ht="20.149999999999999" customHeight="1" thickBot="1" x14ac:dyDescent="0.4">
      <c r="C12" s="5"/>
      <c r="D12" s="5"/>
      <c r="I12" s="6"/>
      <c r="J12" s="6"/>
      <c r="M12" s="1">
        <v>2017</v>
      </c>
    </row>
    <row r="13" spans="3:13" ht="20.149999999999999" customHeight="1" thickBot="1" x14ac:dyDescent="0.4">
      <c r="C13" s="5"/>
      <c r="D13" s="5"/>
      <c r="E13" s="13" t="s">
        <v>4</v>
      </c>
      <c r="F13" s="17" t="s">
        <v>111</v>
      </c>
      <c r="I13" s="6"/>
      <c r="J13" s="6"/>
      <c r="M13" s="1">
        <v>2018</v>
      </c>
    </row>
    <row r="14" spans="3:13" ht="20.149999999999999" customHeight="1" thickBot="1" x14ac:dyDescent="0.4">
      <c r="C14" s="5"/>
      <c r="D14" s="5"/>
      <c r="I14" s="6"/>
      <c r="J14" s="6"/>
      <c r="M14" s="1">
        <v>2019</v>
      </c>
    </row>
    <row r="15" spans="3:13" ht="20.149999999999999" customHeight="1" thickBot="1" x14ac:dyDescent="0.4">
      <c r="C15" s="5"/>
      <c r="D15" s="5"/>
      <c r="E15" s="11" t="s">
        <v>5</v>
      </c>
      <c r="F15" s="17">
        <v>2022</v>
      </c>
      <c r="I15" s="6"/>
      <c r="J15" s="6"/>
      <c r="M15" s="1">
        <v>2020</v>
      </c>
    </row>
    <row r="16" spans="3:13" ht="20.149999999999999" customHeight="1" x14ac:dyDescent="0.35">
      <c r="C16" s="5"/>
      <c r="D16" s="5"/>
      <c r="I16" s="6"/>
      <c r="J16" s="6"/>
      <c r="M16" s="1">
        <v>2021</v>
      </c>
    </row>
    <row r="17" spans="3:13" ht="20.149999999999999" customHeight="1" thickBot="1" x14ac:dyDescent="0.4">
      <c r="C17" s="5"/>
      <c r="D17" s="5"/>
      <c r="I17" s="6"/>
      <c r="J17" s="6"/>
    </row>
    <row r="18" spans="3:13" ht="20.149999999999999" customHeight="1" thickBot="1" x14ac:dyDescent="0.4">
      <c r="C18" s="5"/>
      <c r="D18" s="5"/>
      <c r="E18" s="11" t="s">
        <v>37</v>
      </c>
      <c r="F18" s="17" t="s">
        <v>112</v>
      </c>
      <c r="I18" s="6"/>
      <c r="J18" s="6"/>
      <c r="M18" s="1">
        <v>2022</v>
      </c>
    </row>
    <row r="19" spans="3:13" ht="20.149999999999999" customHeight="1" x14ac:dyDescent="0.35">
      <c r="C19" s="5"/>
      <c r="D19" s="5"/>
      <c r="E19" s="11"/>
      <c r="I19" s="6"/>
      <c r="J19" s="6"/>
      <c r="M19" s="1">
        <v>2023</v>
      </c>
    </row>
    <row r="20" spans="3:13" ht="15" thickBot="1" x14ac:dyDescent="0.4">
      <c r="C20" s="5"/>
      <c r="D20" s="14"/>
      <c r="E20" s="15"/>
      <c r="F20" s="15"/>
      <c r="G20" s="15"/>
      <c r="H20" s="15"/>
      <c r="I20" s="16"/>
      <c r="J20" s="6"/>
      <c r="M20" s="1">
        <v>2024</v>
      </c>
    </row>
    <row r="21" spans="3:13" ht="15" thickBot="1" x14ac:dyDescent="0.4">
      <c r="C21" s="14"/>
      <c r="D21" s="15"/>
      <c r="E21" s="15"/>
      <c r="F21" s="15"/>
      <c r="G21" s="15"/>
      <c r="H21" s="15"/>
      <c r="I21" s="15"/>
      <c r="J21" s="16"/>
      <c r="M21" s="1">
        <v>2025</v>
      </c>
    </row>
    <row r="22" spans="3:13" x14ac:dyDescent="0.35">
      <c r="M22" s="1">
        <v>2026</v>
      </c>
    </row>
    <row r="23" spans="3:13" x14ac:dyDescent="0.35">
      <c r="M23" s="1">
        <v>2027</v>
      </c>
    </row>
    <row r="24" spans="3:13" x14ac:dyDescent="0.35">
      <c r="M24" s="1">
        <v>2028</v>
      </c>
    </row>
    <row r="25" spans="3:13" x14ac:dyDescent="0.35">
      <c r="M25" s="1">
        <v>2029</v>
      </c>
    </row>
    <row r="26" spans="3:13" x14ac:dyDescent="0.35">
      <c r="M26" s="1">
        <v>2030</v>
      </c>
    </row>
    <row r="27" spans="3:13" x14ac:dyDescent="0.35">
      <c r="M27" s="1">
        <v>2031</v>
      </c>
    </row>
    <row r="28" spans="3:13" x14ac:dyDescent="0.35">
      <c r="M28" s="1">
        <v>2032</v>
      </c>
    </row>
    <row r="29" spans="3:13" x14ac:dyDescent="0.35">
      <c r="M29" s="1">
        <v>2033</v>
      </c>
    </row>
    <row r="30" spans="3:13" x14ac:dyDescent="0.35">
      <c r="M30" s="1">
        <v>2034</v>
      </c>
    </row>
    <row r="31" spans="3:13" x14ac:dyDescent="0.35">
      <c r="M31" s="1">
        <v>2035</v>
      </c>
    </row>
    <row r="32" spans="3:13" x14ac:dyDescent="0.35">
      <c r="M32" s="1">
        <v>2036</v>
      </c>
    </row>
    <row r="33" spans="13:13" x14ac:dyDescent="0.35">
      <c r="M33" s="1">
        <v>2037</v>
      </c>
    </row>
    <row r="34" spans="13:13" x14ac:dyDescent="0.35">
      <c r="M34" s="1">
        <v>2038</v>
      </c>
    </row>
    <row r="35" spans="13:13" x14ac:dyDescent="0.35">
      <c r="M35" s="1">
        <v>2039</v>
      </c>
    </row>
    <row r="36" spans="13:13" x14ac:dyDescent="0.35">
      <c r="M36" s="1">
        <v>2040</v>
      </c>
    </row>
    <row r="37" spans="13:13" x14ac:dyDescent="0.35">
      <c r="M37" s="1">
        <v>2041</v>
      </c>
    </row>
    <row r="38" spans="13:13" x14ac:dyDescent="0.35">
      <c r="M38" s="1">
        <v>2042</v>
      </c>
    </row>
    <row r="39" spans="13:13" x14ac:dyDescent="0.35">
      <c r="M39" s="1">
        <v>2043</v>
      </c>
    </row>
    <row r="40" spans="13:13" x14ac:dyDescent="0.35">
      <c r="M40" s="1">
        <v>2044</v>
      </c>
    </row>
    <row r="41" spans="13:13" x14ac:dyDescent="0.35">
      <c r="M41" s="1">
        <v>2045</v>
      </c>
    </row>
    <row r="42" spans="13:13" x14ac:dyDescent="0.35">
      <c r="M42" s="1">
        <v>2046</v>
      </c>
    </row>
    <row r="43" spans="13:13" x14ac:dyDescent="0.35">
      <c r="M43" s="1">
        <v>2047</v>
      </c>
    </row>
    <row r="44" spans="13:13" x14ac:dyDescent="0.35">
      <c r="M44" s="1">
        <v>2048</v>
      </c>
    </row>
    <row r="45" spans="13:13" x14ac:dyDescent="0.35">
      <c r="M45" s="1">
        <v>2049</v>
      </c>
    </row>
    <row r="46" spans="13:13" x14ac:dyDescent="0.35">
      <c r="M46" s="1">
        <v>2050</v>
      </c>
    </row>
    <row r="47" spans="13:13" x14ac:dyDescent="0.35">
      <c r="M47" s="1">
        <v>2051</v>
      </c>
    </row>
    <row r="48" spans="13:13" x14ac:dyDescent="0.35">
      <c r="M48" s="1">
        <v>2052</v>
      </c>
    </row>
  </sheetData>
  <sheetProtection algorithmName="SHA-512" hashValue="tbVaYG8YmkpuBw/DJXeEwGktWXihGYvv8aYo6HN0tg5Q/0qI8z5WnfVBLm2pk10og4zvNaPVeusFiLbZZh8vrA==" saltValue="QLuyK7SpOnnoSjKVzJemLQ==" spinCount="100000" sheet="1" objects="1" scenarios="1"/>
  <pageMargins left="0.7" right="0.7" top="0.75" bottom="0.75" header="0.3" footer="0.3"/>
  <pageSetup scale="80"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18" sqref="D18"/>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125" t="s">
        <v>6</v>
      </c>
      <c r="C3" s="126"/>
      <c r="D3" s="126"/>
      <c r="E3" s="126"/>
      <c r="F3" s="127"/>
    </row>
    <row r="4" spans="2:6" ht="15" thickTop="1" x14ac:dyDescent="0.35">
      <c r="B4" s="128" t="s">
        <v>131</v>
      </c>
      <c r="C4" s="129"/>
      <c r="D4" s="129"/>
      <c r="E4" s="129"/>
      <c r="F4" s="130"/>
    </row>
    <row r="5" spans="2:6" ht="14.5" x14ac:dyDescent="0.35">
      <c r="B5" s="128"/>
      <c r="C5" s="129"/>
      <c r="D5" s="129"/>
      <c r="E5" s="129"/>
      <c r="F5" s="130"/>
    </row>
    <row r="6" spans="2:6" ht="14.5" x14ac:dyDescent="0.35">
      <c r="B6" s="128"/>
      <c r="C6" s="129"/>
      <c r="D6" s="129"/>
      <c r="E6" s="129"/>
      <c r="F6" s="130"/>
    </row>
    <row r="7" spans="2:6" ht="14.5" x14ac:dyDescent="0.35">
      <c r="B7" s="128"/>
      <c r="C7" s="129"/>
      <c r="D7" s="129"/>
      <c r="E7" s="129"/>
      <c r="F7" s="130"/>
    </row>
    <row r="8" spans="2:6" ht="14.5" x14ac:dyDescent="0.35">
      <c r="B8" s="128"/>
      <c r="C8" s="129"/>
      <c r="D8" s="129"/>
      <c r="E8" s="129"/>
      <c r="F8" s="130"/>
    </row>
    <row r="9" spans="2:6" ht="14.5" x14ac:dyDescent="0.35">
      <c r="B9" s="128"/>
      <c r="C9" s="129"/>
      <c r="D9" s="129"/>
      <c r="E9" s="129"/>
      <c r="F9" s="130"/>
    </row>
    <row r="10" spans="2:6" ht="14.5" x14ac:dyDescent="0.35">
      <c r="B10" s="128"/>
      <c r="C10" s="129"/>
      <c r="D10" s="129"/>
      <c r="E10" s="129"/>
      <c r="F10" s="130"/>
    </row>
    <row r="11" spans="2:6" ht="14.5" x14ac:dyDescent="0.35">
      <c r="B11" s="128"/>
      <c r="C11" s="129"/>
      <c r="D11" s="129"/>
      <c r="E11" s="129"/>
      <c r="F11" s="130"/>
    </row>
    <row r="12" spans="2:6" ht="50" customHeight="1" thickBot="1" x14ac:dyDescent="0.4">
      <c r="B12" s="131"/>
      <c r="C12" s="132"/>
      <c r="D12" s="132"/>
      <c r="E12" s="132"/>
      <c r="F12" s="133"/>
    </row>
    <row r="13" spans="2:6" ht="15" thickTop="1" x14ac:dyDescent="0.35"/>
  </sheetData>
  <sheetProtection algorithmName="SHA-512" hashValue="p/s/bGTA6bqA5a5waBqPdprBnpdAyXgryrc5bk6nrg8QZFxDSGEe1ee1Hew+GdBmj8qmb8k9TwY+zkPn9dRwJw==" saltValue="stZXJTifycAnvg7JFZ/rUA==" spinCount="100000" sheet="1" objects="1" scenarios="1"/>
  <mergeCells count="2">
    <mergeCell ref="B3:F3"/>
    <mergeCell ref="B4:F12"/>
  </mergeCells>
  <pageMargins left="0.7" right="0.7" top="0.75" bottom="0.75" header="0.3" footer="0.3"/>
  <pageSetup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57"/>
  <sheetViews>
    <sheetView topLeftCell="B7" zoomScale="69" zoomScaleNormal="69" workbookViewId="0">
      <selection activeCell="C19" sqref="C19"/>
    </sheetView>
  </sheetViews>
  <sheetFormatPr defaultColWidth="9.1796875" defaultRowHeight="14.5" x14ac:dyDescent="0.35"/>
  <cols>
    <col min="1" max="1" width="15.453125" style="21" customWidth="1"/>
    <col min="2" max="2" width="7.54296875" style="21" customWidth="1"/>
    <col min="3" max="3" width="49.81640625" style="21" customWidth="1"/>
    <col min="4" max="4" width="21.81640625" style="21" bestFit="1" customWidth="1"/>
    <col min="5" max="5" width="22.81640625" style="21" bestFit="1" customWidth="1"/>
    <col min="6" max="6" width="19.54296875" style="21" bestFit="1" customWidth="1"/>
    <col min="7" max="7" width="15.81640625" style="21" bestFit="1" customWidth="1"/>
    <col min="8" max="8" width="22.453125" style="21" customWidth="1"/>
    <col min="9" max="9" width="22.81640625" style="21" customWidth="1"/>
    <col min="10" max="10" width="20.1796875" style="21" customWidth="1"/>
    <col min="11" max="11" width="19.81640625" style="21" customWidth="1"/>
    <col min="12" max="12" width="17.453125" style="21" customWidth="1"/>
    <col min="13" max="13" width="20.1796875" style="21" customWidth="1"/>
    <col min="14" max="14" width="16.81640625" style="21" customWidth="1"/>
    <col min="15" max="15" width="13.1796875" style="21" customWidth="1"/>
    <col min="16" max="16" width="12.81640625" style="21" bestFit="1" customWidth="1"/>
    <col min="17" max="17" width="12.453125" style="21" customWidth="1"/>
    <col min="18" max="18" width="15.1796875" style="21" customWidth="1"/>
    <col min="19" max="19" width="19.81640625" style="21" customWidth="1"/>
    <col min="20" max="20" width="20.81640625" style="21" customWidth="1"/>
    <col min="21" max="16384" width="9.1796875" style="21"/>
  </cols>
  <sheetData>
    <row r="1" spans="2:14" x14ac:dyDescent="0.35">
      <c r="D1" s="47"/>
    </row>
    <row r="2" spans="2:14" ht="15" thickBot="1" x14ac:dyDescent="0.4"/>
    <row r="3" spans="2:14" ht="25.5" customHeight="1" thickBot="1" x14ac:dyDescent="0.4">
      <c r="B3" s="137" t="s">
        <v>113</v>
      </c>
      <c r="C3" s="138"/>
      <c r="D3" s="138"/>
      <c r="E3" s="138"/>
      <c r="F3" s="138"/>
      <c r="G3" s="138"/>
      <c r="H3" s="138"/>
      <c r="I3" s="138"/>
      <c r="J3" s="138"/>
      <c r="K3" s="138"/>
      <c r="L3" s="138"/>
      <c r="M3" s="138"/>
      <c r="N3" s="139"/>
    </row>
    <row r="4" spans="2:14" ht="51.75" customHeight="1" x14ac:dyDescent="0.35">
      <c r="B4" s="140" t="s">
        <v>7</v>
      </c>
      <c r="C4" s="142" t="s">
        <v>8</v>
      </c>
      <c r="D4" s="145" t="s">
        <v>9</v>
      </c>
      <c r="E4" s="142" t="s">
        <v>83</v>
      </c>
      <c r="F4" s="147" t="s">
        <v>82</v>
      </c>
      <c r="G4" s="147" t="s">
        <v>10</v>
      </c>
      <c r="H4" s="147" t="s">
        <v>78</v>
      </c>
      <c r="I4" s="147" t="s">
        <v>34</v>
      </c>
      <c r="J4" s="147" t="s">
        <v>11</v>
      </c>
      <c r="K4" s="147" t="s">
        <v>81</v>
      </c>
      <c r="L4" s="142" t="s">
        <v>35</v>
      </c>
      <c r="M4" s="135" t="s">
        <v>70</v>
      </c>
      <c r="N4" s="136"/>
    </row>
    <row r="5" spans="2:14" ht="70.400000000000006" customHeight="1" x14ac:dyDescent="0.35">
      <c r="B5" s="140"/>
      <c r="C5" s="143"/>
      <c r="D5" s="146"/>
      <c r="E5" s="143"/>
      <c r="F5" s="148"/>
      <c r="G5" s="148"/>
      <c r="H5" s="148"/>
      <c r="I5" s="148"/>
      <c r="J5" s="148"/>
      <c r="K5" s="148"/>
      <c r="L5" s="148"/>
      <c r="M5" s="45" t="s">
        <v>118</v>
      </c>
      <c r="N5" s="28" t="s">
        <v>119</v>
      </c>
    </row>
    <row r="6" spans="2:14" ht="21" customHeight="1" thickBot="1" x14ac:dyDescent="0.4">
      <c r="B6" s="141"/>
      <c r="C6" s="144"/>
      <c r="D6" s="92">
        <v>-1</v>
      </c>
      <c r="E6" s="37">
        <v>-2</v>
      </c>
      <c r="F6" s="37">
        <v>-3</v>
      </c>
      <c r="G6" s="37">
        <v>-4</v>
      </c>
      <c r="H6" s="37">
        <v>-5</v>
      </c>
      <c r="I6" s="37">
        <v>-6</v>
      </c>
      <c r="J6" s="46">
        <v>-7</v>
      </c>
      <c r="K6" s="37">
        <v>-8</v>
      </c>
      <c r="L6" s="37">
        <v>-9</v>
      </c>
      <c r="M6" s="46">
        <v>-10</v>
      </c>
      <c r="N6" s="41">
        <v>-11</v>
      </c>
    </row>
    <row r="7" spans="2:14" ht="15.5" x14ac:dyDescent="0.35">
      <c r="B7" s="55">
        <v>1</v>
      </c>
      <c r="C7" s="58" t="s">
        <v>66</v>
      </c>
      <c r="D7" s="31">
        <f>'[1]Appendix 1'!D49</f>
        <v>66</v>
      </c>
      <c r="E7" s="31">
        <f>'[1]Appendix 1'!F49+'[2]Appendix 1'!F48+'[3]Appendix 1'!F48</f>
        <v>20</v>
      </c>
      <c r="F7" s="31">
        <f>'[1]Appendix 1'!H49+'[2]Appendix 1'!H48+'[3]Appendix 3'!H48</f>
        <v>0</v>
      </c>
      <c r="G7" s="31">
        <f>'[1]Appendix 1'!J49+'[2]Appendix 1'!J48+'[3]Appendix 1'!J48</f>
        <v>14</v>
      </c>
      <c r="H7" s="31">
        <f>'[1]Appendix 1'!L49+'[2]Appendix 1'!L48+'[3]Appendix 1'!L48</f>
        <v>3</v>
      </c>
      <c r="I7" s="31">
        <f>'[1]Appendix 1'!N49+'[2]Appendix 1'!N48+'[3]Appendix 1'!N48</f>
        <v>24</v>
      </c>
      <c r="J7" s="31">
        <f>'[3]Appendix 1'!P48</f>
        <v>45</v>
      </c>
      <c r="K7" s="59">
        <f>IFERROR((H7/SUM($G7:$J7))*100,0)</f>
        <v>3.4883720930232558</v>
      </c>
      <c r="L7" s="59">
        <f>IFERROR((I7/SUM($G7:$J7))*100,0)</f>
        <v>27.906976744186046</v>
      </c>
      <c r="M7" s="60">
        <f>IFERROR((G7/SUM($G7:$J7))*100,0)</f>
        <v>16.279069767441861</v>
      </c>
      <c r="N7" s="61">
        <v>12</v>
      </c>
    </row>
    <row r="8" spans="2:14" ht="15.5" x14ac:dyDescent="0.35">
      <c r="B8" s="56">
        <f>B7+1</f>
        <v>2</v>
      </c>
      <c r="C8" s="62" t="s">
        <v>122</v>
      </c>
      <c r="D8" s="31">
        <v>0</v>
      </c>
      <c r="E8" s="31">
        <v>0</v>
      </c>
      <c r="F8" s="31">
        <v>0</v>
      </c>
      <c r="G8" s="31">
        <v>0</v>
      </c>
      <c r="H8" s="31">
        <v>0</v>
      </c>
      <c r="I8" s="31">
        <v>0</v>
      </c>
      <c r="J8" s="31">
        <v>0</v>
      </c>
      <c r="K8" s="25">
        <f t="shared" ref="K8:K43" si="0">IFERROR((H8/SUM($G8:$J8))*100,0)</f>
        <v>0</v>
      </c>
      <c r="L8" s="25">
        <f t="shared" ref="L8:L43" si="1">IFERROR((I8/SUM($G8:$J8))*100,0)</f>
        <v>0</v>
      </c>
      <c r="M8" s="67">
        <f t="shared" ref="M8:M43" si="2">IFERROR((G8/SUM($G8:$J8))*100,0)</f>
        <v>0</v>
      </c>
      <c r="N8" s="30">
        <v>12.155108128262491</v>
      </c>
    </row>
    <row r="9" spans="2:14" ht="15.5" x14ac:dyDescent="0.35">
      <c r="B9" s="56">
        <f t="shared" ref="B9:B43" si="3">B8+1</f>
        <v>3</v>
      </c>
      <c r="C9" s="62" t="s">
        <v>49</v>
      </c>
      <c r="D9" s="31">
        <f>'[1]Appendix 1'!D51</f>
        <v>463</v>
      </c>
      <c r="E9" s="31">
        <f>'[1]Appendix 1'!F51+'[2]Appendix 1'!F50+'[3]Appendix 1'!F50</f>
        <v>60</v>
      </c>
      <c r="F9" s="31">
        <f>'[1]Appendix 1'!H51+'[2]Appendix 1'!H50+'[3]Appendix 3'!H50</f>
        <v>83</v>
      </c>
      <c r="G9" s="31">
        <f>'[1]Appendix 1'!J51+'[2]Appendix 1'!J50+'[3]Appendix 1'!J50</f>
        <v>111</v>
      </c>
      <c r="H9" s="31">
        <f>'[1]Appendix 1'!L51+'[2]Appendix 1'!L50+'[3]Appendix 1'!L50</f>
        <v>3</v>
      </c>
      <c r="I9" s="31">
        <f>'[1]Appendix 1'!N51+'[2]Appendix 1'!N50+'[3]Appendix 1'!N50</f>
        <v>36</v>
      </c>
      <c r="J9" s="31">
        <f>'[3]Appendix 1'!P50</f>
        <v>373</v>
      </c>
      <c r="K9" s="25">
        <f t="shared" si="0"/>
        <v>0.57361376673040154</v>
      </c>
      <c r="L9" s="25">
        <f t="shared" si="1"/>
        <v>6.8833652007648185</v>
      </c>
      <c r="M9" s="54">
        <f t="shared" si="2"/>
        <v>21.223709369024856</v>
      </c>
      <c r="N9" s="30">
        <v>8.7779690189328736</v>
      </c>
    </row>
    <row r="10" spans="2:14" ht="15.5" x14ac:dyDescent="0.35">
      <c r="B10" s="56">
        <f t="shared" si="3"/>
        <v>4</v>
      </c>
      <c r="C10" s="62" t="s">
        <v>46</v>
      </c>
      <c r="D10" s="31">
        <f>'[1]Appendix 1'!D52</f>
        <v>0</v>
      </c>
      <c r="E10" s="31">
        <f>'[1]Appendix 1'!F52+'[2]Appendix 1'!F51+'[3]Appendix 1'!F51</f>
        <v>0</v>
      </c>
      <c r="F10" s="31">
        <f>'[1]Appendix 1'!H52+'[2]Appendix 1'!H51+'[3]Appendix 3'!H51</f>
        <v>0</v>
      </c>
      <c r="G10" s="31">
        <f>'[1]Appendix 1'!J52+'[2]Appendix 1'!J51+'[3]Appendix 1'!J51</f>
        <v>0</v>
      </c>
      <c r="H10" s="31">
        <f>'[1]Appendix 1'!L52+'[2]Appendix 1'!L51+'[3]Appendix 1'!L51</f>
        <v>0</v>
      </c>
      <c r="I10" s="31">
        <f>'[1]Appendix 1'!N52+'[2]Appendix 1'!N51+'[3]Appendix 1'!N51</f>
        <v>0</v>
      </c>
      <c r="J10" s="31">
        <f>'[3]Appendix 1'!P51</f>
        <v>0</v>
      </c>
      <c r="K10" s="25">
        <f t="shared" si="0"/>
        <v>0</v>
      </c>
      <c r="L10" s="25">
        <f t="shared" si="1"/>
        <v>0</v>
      </c>
      <c r="M10" s="67">
        <f t="shared" si="2"/>
        <v>0</v>
      </c>
      <c r="N10" s="30">
        <v>3.3846153846153846</v>
      </c>
    </row>
    <row r="11" spans="2:14" ht="15.5" x14ac:dyDescent="0.35">
      <c r="B11" s="56">
        <f t="shared" si="3"/>
        <v>5</v>
      </c>
      <c r="C11" s="62" t="s">
        <v>54</v>
      </c>
      <c r="D11" s="31">
        <f>'[1]Appendix 1'!D53</f>
        <v>8196</v>
      </c>
      <c r="E11" s="31">
        <f>'[1]Appendix 1'!F53+'[2]Appendix 1'!F52+'[3]Appendix 1'!F52</f>
        <v>455</v>
      </c>
      <c r="F11" s="31">
        <f>'[1]Appendix 1'!H53+'[2]Appendix 1'!H52+'[3]Appendix 3'!H52</f>
        <v>2494</v>
      </c>
      <c r="G11" s="31">
        <f>'[1]Appendix 1'!J53+'[2]Appendix 1'!J52+'[3]Appendix 1'!J52</f>
        <v>1084</v>
      </c>
      <c r="H11" s="31">
        <f>'[1]Appendix 1'!L53+'[2]Appendix 1'!L52+'[3]Appendix 1'!L52</f>
        <v>0</v>
      </c>
      <c r="I11" s="31">
        <f>'[1]Appendix 1'!N53+'[2]Appendix 1'!N52+'[3]Appendix 1'!N52</f>
        <v>0</v>
      </c>
      <c r="J11" s="31">
        <f>'[3]Appendix 1'!P52</f>
        <v>8584</v>
      </c>
      <c r="K11" s="25">
        <f t="shared" si="0"/>
        <v>0</v>
      </c>
      <c r="L11" s="25">
        <f t="shared" si="1"/>
        <v>0</v>
      </c>
      <c r="M11" s="54">
        <f t="shared" si="2"/>
        <v>11.212246586677701</v>
      </c>
      <c r="N11" s="30">
        <v>9.4464700033145519</v>
      </c>
    </row>
    <row r="12" spans="2:14" ht="15.5" x14ac:dyDescent="0.35">
      <c r="B12" s="56">
        <f t="shared" si="3"/>
        <v>6</v>
      </c>
      <c r="C12" s="62" t="s">
        <v>58</v>
      </c>
      <c r="D12" s="31">
        <f>'[1]Appendix 1'!D54</f>
        <v>2118</v>
      </c>
      <c r="E12" s="31">
        <f>'[1]Appendix 1'!F54+'[2]Appendix 1'!F53+'[3]Appendix 1'!F53</f>
        <v>488</v>
      </c>
      <c r="F12" s="31">
        <f>'[1]Appendix 1'!H54+'[2]Appendix 1'!H53+'[3]Appendix 3'!H53</f>
        <v>0</v>
      </c>
      <c r="G12" s="31">
        <f>'[1]Appendix 1'!J54+'[2]Appendix 1'!J53+'[3]Appendix 1'!J53</f>
        <v>639</v>
      </c>
      <c r="H12" s="31">
        <f>'[1]Appendix 1'!L54+'[2]Appendix 1'!L53+'[3]Appendix 1'!L53</f>
        <v>0</v>
      </c>
      <c r="I12" s="31">
        <f>'[1]Appendix 1'!N54+'[2]Appendix 1'!N53+'[3]Appendix 1'!N53</f>
        <v>0</v>
      </c>
      <c r="J12" s="31">
        <f>'[3]Appendix 1'!P53</f>
        <v>1967</v>
      </c>
      <c r="K12" s="25">
        <f t="shared" si="0"/>
        <v>0</v>
      </c>
      <c r="L12" s="25">
        <f t="shared" si="1"/>
        <v>0</v>
      </c>
      <c r="M12" s="54">
        <f t="shared" si="2"/>
        <v>24.520337682271681</v>
      </c>
      <c r="N12" s="30">
        <v>8.1924577373211953</v>
      </c>
    </row>
    <row r="13" spans="2:14" ht="15.5" x14ac:dyDescent="0.35">
      <c r="B13" s="56">
        <f t="shared" si="3"/>
        <v>7</v>
      </c>
      <c r="C13" s="62" t="s">
        <v>50</v>
      </c>
      <c r="D13" s="31">
        <f>'[1]Appendix 1'!D55</f>
        <v>2360</v>
      </c>
      <c r="E13" s="31">
        <f>'[1]Appendix 1'!F55+'[2]Appendix 1'!F54+'[3]Appendix 1'!F54</f>
        <v>475</v>
      </c>
      <c r="F13" s="31">
        <f>'[1]Appendix 1'!H55+'[2]Appendix 1'!H54+'[3]Appendix 3'!H54</f>
        <v>748</v>
      </c>
      <c r="G13" s="31">
        <f>'[1]Appendix 1'!J55+'[2]Appendix 1'!J54+'[3]Appendix 1'!J54</f>
        <v>917</v>
      </c>
      <c r="H13" s="31">
        <f>'[1]Appendix 1'!L55+'[2]Appendix 1'!L54+'[3]Appendix 1'!L54</f>
        <v>0</v>
      </c>
      <c r="I13" s="31">
        <f>'[1]Appendix 1'!N55+'[2]Appendix 1'!N54+'[3]Appendix 1'!N54</f>
        <v>0</v>
      </c>
      <c r="J13" s="31">
        <f>'[3]Appendix 1'!P54</f>
        <v>1918</v>
      </c>
      <c r="K13" s="25">
        <f t="shared" si="0"/>
        <v>0</v>
      </c>
      <c r="L13" s="25">
        <f t="shared" si="1"/>
        <v>0</v>
      </c>
      <c r="M13" s="54">
        <f t="shared" si="2"/>
        <v>32.345679012345677</v>
      </c>
      <c r="N13" s="30">
        <v>20.938023450586265</v>
      </c>
    </row>
    <row r="14" spans="2:14" ht="15.5" x14ac:dyDescent="0.35">
      <c r="B14" s="56">
        <f t="shared" si="3"/>
        <v>8</v>
      </c>
      <c r="C14" s="63" t="s">
        <v>123</v>
      </c>
      <c r="D14" s="31">
        <v>0</v>
      </c>
      <c r="E14" s="31">
        <v>0</v>
      </c>
      <c r="F14" s="31">
        <v>0</v>
      </c>
      <c r="G14" s="31">
        <v>0</v>
      </c>
      <c r="H14" s="31">
        <v>0</v>
      </c>
      <c r="I14" s="31">
        <v>0</v>
      </c>
      <c r="J14" s="31">
        <v>0</v>
      </c>
      <c r="K14" s="25">
        <f t="shared" si="0"/>
        <v>0</v>
      </c>
      <c r="L14" s="25">
        <f t="shared" si="1"/>
        <v>0</v>
      </c>
      <c r="M14" s="67">
        <f t="shared" si="2"/>
        <v>0</v>
      </c>
      <c r="N14" s="30">
        <v>2.8664495114006514</v>
      </c>
    </row>
    <row r="15" spans="2:14" ht="15.5" x14ac:dyDescent="0.35">
      <c r="B15" s="56">
        <f t="shared" si="3"/>
        <v>9</v>
      </c>
      <c r="C15" s="62" t="s">
        <v>53</v>
      </c>
      <c r="D15" s="31">
        <f>'[1]Appendix 1'!D57</f>
        <v>21295</v>
      </c>
      <c r="E15" s="31">
        <f>'[1]Appendix 1'!F57+'[2]Appendix 1'!F56+'[3]Appendix 1'!F56</f>
        <v>1879</v>
      </c>
      <c r="F15" s="31">
        <f>'[1]Appendix 1'!H57+'[2]Appendix 1'!H56+'[3]Appendix 3'!H56</f>
        <v>0</v>
      </c>
      <c r="G15" s="31">
        <f>'[1]Appendix 1'!J57+'[2]Appendix 1'!J56+'[3]Appendix 1'!J56</f>
        <v>1100</v>
      </c>
      <c r="H15" s="31">
        <f>'[1]Appendix 1'!L57+'[2]Appendix 1'!L56+'[3]Appendix 1'!L56</f>
        <v>0</v>
      </c>
      <c r="I15" s="31">
        <f>'[1]Appendix 1'!N57+'[2]Appendix 1'!N56+'[3]Appendix 1'!N56</f>
        <v>0</v>
      </c>
      <c r="J15" s="31">
        <f>'[3]Appendix 1'!P56</f>
        <v>22074</v>
      </c>
      <c r="K15" s="25">
        <f t="shared" si="0"/>
        <v>0</v>
      </c>
      <c r="L15" s="25">
        <f t="shared" si="1"/>
        <v>0</v>
      </c>
      <c r="M15" s="54">
        <f t="shared" si="2"/>
        <v>4.7466988866833519</v>
      </c>
      <c r="N15" s="30">
        <v>3.7035362213982093</v>
      </c>
    </row>
    <row r="16" spans="2:14" ht="15.5" x14ac:dyDescent="0.35">
      <c r="B16" s="56">
        <f t="shared" si="3"/>
        <v>10</v>
      </c>
      <c r="C16" s="62" t="s">
        <v>57</v>
      </c>
      <c r="D16" s="31">
        <f>'[1]Appendix 1'!D58</f>
        <v>1952</v>
      </c>
      <c r="E16" s="31">
        <f>'[1]Appendix 1'!F58+'[2]Appendix 1'!F57+'[3]Appendix 1'!F57</f>
        <v>330</v>
      </c>
      <c r="F16" s="31">
        <f>'[1]Appendix 1'!H58+'[2]Appendix 1'!H57+'[3]Appendix 3'!H57</f>
        <v>516</v>
      </c>
      <c r="G16" s="31">
        <f>'[1]Appendix 1'!J58+'[2]Appendix 1'!J57+'[3]Appendix 1'!J57</f>
        <v>250</v>
      </c>
      <c r="H16" s="31">
        <f>'[1]Appendix 1'!L58+'[2]Appendix 1'!L57+'[3]Appendix 1'!L57</f>
        <v>1</v>
      </c>
      <c r="I16" s="31">
        <f>'[1]Appendix 1'!N58+'[2]Appendix 1'!N57+'[3]Appendix 1'!N57</f>
        <v>8</v>
      </c>
      <c r="J16" s="31">
        <f>'[3]Appendix 1'!P57</f>
        <v>2023</v>
      </c>
      <c r="K16" s="35">
        <f t="shared" si="0"/>
        <v>4.3821209465381247E-2</v>
      </c>
      <c r="L16" s="25">
        <f t="shared" si="1"/>
        <v>0.35056967572304998</v>
      </c>
      <c r="M16" s="54">
        <f t="shared" si="2"/>
        <v>10.955302366345311</v>
      </c>
      <c r="N16" s="30">
        <v>7.7322017916077321</v>
      </c>
    </row>
    <row r="17" spans="2:14" ht="15.5" x14ac:dyDescent="0.35">
      <c r="B17" s="56">
        <f t="shared" si="3"/>
        <v>11</v>
      </c>
      <c r="C17" s="62" t="s">
        <v>124</v>
      </c>
      <c r="D17" s="31">
        <v>0</v>
      </c>
      <c r="E17" s="31">
        <v>0</v>
      </c>
      <c r="F17" s="31">
        <v>0</v>
      </c>
      <c r="G17" s="31">
        <v>0</v>
      </c>
      <c r="H17" s="31">
        <v>0</v>
      </c>
      <c r="I17" s="31">
        <v>0</v>
      </c>
      <c r="J17" s="31">
        <v>0</v>
      </c>
      <c r="K17" s="25">
        <f t="shared" si="0"/>
        <v>0</v>
      </c>
      <c r="L17" s="25">
        <f t="shared" si="1"/>
        <v>0</v>
      </c>
      <c r="M17" s="67">
        <f t="shared" si="2"/>
        <v>0</v>
      </c>
      <c r="N17" s="30">
        <v>7.015250544662309</v>
      </c>
    </row>
    <row r="18" spans="2:14" ht="15.5" x14ac:dyDescent="0.35">
      <c r="B18" s="56">
        <f t="shared" si="3"/>
        <v>12</v>
      </c>
      <c r="C18" s="62" t="s">
        <v>61</v>
      </c>
      <c r="D18" s="31">
        <f>'[1]Appendix 1'!D60</f>
        <v>8129</v>
      </c>
      <c r="E18" s="31">
        <f>'[1]Appendix 1'!F60+'[2]Appendix 1'!F59+'[3]Appendix 1'!F59</f>
        <v>1086</v>
      </c>
      <c r="F18" s="31">
        <f>'[1]Appendix 1'!H60+'[2]Appendix 1'!H59+'[3]Appendix 3'!H59</f>
        <v>475</v>
      </c>
      <c r="G18" s="31">
        <f>'[1]Appendix 1'!J60+'[2]Appendix 1'!J59+'[3]Appendix 1'!J59</f>
        <v>885</v>
      </c>
      <c r="H18" s="31">
        <f>'[1]Appendix 1'!L60+'[2]Appendix 1'!L59+'[3]Appendix 1'!L59</f>
        <v>0</v>
      </c>
      <c r="I18" s="31">
        <f>'[1]Appendix 1'!N60+'[2]Appendix 1'!N59+'[3]Appendix 1'!N59</f>
        <v>0</v>
      </c>
      <c r="J18" s="31">
        <f>'[3]Appendix 1'!P59</f>
        <v>8330</v>
      </c>
      <c r="K18" s="25">
        <f t="shared" si="0"/>
        <v>0</v>
      </c>
      <c r="L18" s="25">
        <f t="shared" si="1"/>
        <v>0</v>
      </c>
      <c r="M18" s="54">
        <f t="shared" si="2"/>
        <v>9.603906673901248</v>
      </c>
      <c r="N18" s="30">
        <v>7.2227293473299872</v>
      </c>
    </row>
    <row r="19" spans="2:14" ht="15.5" x14ac:dyDescent="0.35">
      <c r="B19" s="56">
        <f t="shared" si="3"/>
        <v>13</v>
      </c>
      <c r="C19" s="62" t="s">
        <v>39</v>
      </c>
      <c r="D19" s="31">
        <f>'[1]Appendix 1'!D61</f>
        <v>10614</v>
      </c>
      <c r="E19" s="31">
        <f>'[1]Appendix 1'!F61+'[2]Appendix 1'!F60+'[3]Appendix 1'!F60</f>
        <v>1021</v>
      </c>
      <c r="F19" s="31">
        <f>'[1]Appendix 1'!H61+'[2]Appendix 1'!H60+'[3]Appendix 3'!H60</f>
        <v>2497</v>
      </c>
      <c r="G19" s="31">
        <f>'[1]Appendix 1'!J61+'[2]Appendix 1'!J60+'[3]Appendix 1'!J60</f>
        <v>1002</v>
      </c>
      <c r="H19" s="31">
        <f>'[1]Appendix 1'!L61+'[2]Appendix 1'!L60+'[3]Appendix 1'!L60</f>
        <v>0</v>
      </c>
      <c r="I19" s="31">
        <f>'[1]Appendix 1'!N61+'[2]Appendix 1'!N60+'[3]Appendix 1'!N60</f>
        <v>20</v>
      </c>
      <c r="J19" s="31">
        <f>'[3]Appendix 1'!P60</f>
        <v>10613</v>
      </c>
      <c r="K19" s="25">
        <f t="shared" si="0"/>
        <v>0</v>
      </c>
      <c r="L19" s="25">
        <f t="shared" si="1"/>
        <v>0.17189514396218308</v>
      </c>
      <c r="M19" s="35">
        <f t="shared" si="2"/>
        <v>8.6119467125053717</v>
      </c>
      <c r="N19" s="30">
        <v>7.2906662009953731</v>
      </c>
    </row>
    <row r="20" spans="2:14" ht="15.5" x14ac:dyDescent="0.35">
      <c r="B20" s="56">
        <f t="shared" si="3"/>
        <v>14</v>
      </c>
      <c r="C20" s="62" t="s">
        <v>47</v>
      </c>
      <c r="D20" s="31">
        <f>'[1]Appendix 1'!D62</f>
        <v>5742</v>
      </c>
      <c r="E20" s="31">
        <f>'[1]Appendix 1'!F62+'[2]Appendix 1'!F61+'[3]Appendix 1'!F61</f>
        <v>487</v>
      </c>
      <c r="F20" s="31">
        <f>'[1]Appendix 1'!H62+'[2]Appendix 1'!H61+'[3]Appendix 3'!H61</f>
        <v>3984</v>
      </c>
      <c r="G20" s="31">
        <f>'[1]Appendix 1'!J62+'[2]Appendix 1'!J61+'[3]Appendix 1'!J61</f>
        <v>419</v>
      </c>
      <c r="H20" s="31">
        <f>'[1]Appendix 1'!L62+'[2]Appendix 1'!L61+'[3]Appendix 1'!L61</f>
        <v>6</v>
      </c>
      <c r="I20" s="31">
        <f>'[1]Appendix 1'!N62+'[2]Appendix 1'!N61+'[3]Appendix 1'!N61</f>
        <v>111</v>
      </c>
      <c r="J20" s="31">
        <f>'[3]Appendix 1'!P61</f>
        <v>5693</v>
      </c>
      <c r="K20" s="25">
        <f t="shared" si="0"/>
        <v>9.6323647455450315E-2</v>
      </c>
      <c r="L20" s="25">
        <f t="shared" si="1"/>
        <v>1.7819874779258307</v>
      </c>
      <c r="M20" s="54">
        <f t="shared" si="2"/>
        <v>6.7266013806389466</v>
      </c>
      <c r="N20" s="30">
        <v>6.1420345489443378</v>
      </c>
    </row>
    <row r="21" spans="2:14" ht="15.5" x14ac:dyDescent="0.35">
      <c r="B21" s="56">
        <f t="shared" si="3"/>
        <v>15</v>
      </c>
      <c r="C21" s="62" t="s">
        <v>60</v>
      </c>
      <c r="D21" s="31">
        <f>'[1]Appendix 1'!D63</f>
        <v>1344</v>
      </c>
      <c r="E21" s="31">
        <f>'[1]Appendix 1'!F63+'[2]Appendix 1'!F62+'[3]Appendix 1'!F62</f>
        <v>328</v>
      </c>
      <c r="F21" s="31">
        <f>'[1]Appendix 1'!H63+'[2]Appendix 1'!H62+'[3]Appendix 3'!H62</f>
        <v>1122</v>
      </c>
      <c r="G21" s="31">
        <f>'[1]Appendix 1'!J63+'[2]Appendix 1'!J62+'[3]Appendix 1'!J62</f>
        <v>99</v>
      </c>
      <c r="H21" s="31">
        <f>'[1]Appendix 1'!L63+'[2]Appendix 1'!L62+'[3]Appendix 1'!L62</f>
        <v>0</v>
      </c>
      <c r="I21" s="31">
        <f>'[1]Appendix 1'!N63+'[2]Appendix 1'!N62+'[3]Appendix 1'!N62</f>
        <v>37</v>
      </c>
      <c r="J21" s="31">
        <f>'[3]Appendix 1'!P62</f>
        <v>1536</v>
      </c>
      <c r="K21" s="25">
        <f t="shared" si="0"/>
        <v>0</v>
      </c>
      <c r="L21" s="25">
        <f t="shared" si="1"/>
        <v>2.2129186602870816</v>
      </c>
      <c r="M21" s="54">
        <f t="shared" si="2"/>
        <v>5.9210526315789469</v>
      </c>
      <c r="N21" s="30">
        <v>6.068965517241379</v>
      </c>
    </row>
    <row r="22" spans="2:14" ht="15.5" x14ac:dyDescent="0.35">
      <c r="B22" s="56">
        <f t="shared" si="3"/>
        <v>16</v>
      </c>
      <c r="C22" s="62" t="s">
        <v>41</v>
      </c>
      <c r="D22" s="31">
        <f>'[1]Appendix 1'!D64</f>
        <v>1560</v>
      </c>
      <c r="E22" s="31">
        <f>'[1]Appendix 1'!F64+'[2]Appendix 1'!F63+'[3]Appendix 1'!F63</f>
        <v>195</v>
      </c>
      <c r="F22" s="31">
        <f>'[1]Appendix 1'!H64+'[2]Appendix 1'!H63+'[3]Appendix 3'!H63</f>
        <v>262</v>
      </c>
      <c r="G22" s="31">
        <f>'[1]Appendix 1'!J64+'[2]Appendix 1'!J63+'[3]Appendix 1'!J63</f>
        <v>166</v>
      </c>
      <c r="H22" s="31">
        <f>'[1]Appendix 1'!L64+'[2]Appendix 1'!L63+'[3]Appendix 1'!L63</f>
        <v>0</v>
      </c>
      <c r="I22" s="31">
        <f>'[1]Appendix 1'!N64+'[2]Appendix 1'!N63+'[3]Appendix 1'!N63</f>
        <v>11</v>
      </c>
      <c r="J22" s="31">
        <f>'[3]Appendix 1'!P63</f>
        <v>1578</v>
      </c>
      <c r="K22" s="25">
        <f t="shared" si="0"/>
        <v>0</v>
      </c>
      <c r="L22" s="25">
        <f t="shared" si="1"/>
        <v>0.62678062678062674</v>
      </c>
      <c r="M22" s="54">
        <f t="shared" si="2"/>
        <v>9.4586894586894594</v>
      </c>
      <c r="N22" s="30">
        <v>11.32286995515695</v>
      </c>
    </row>
    <row r="23" spans="2:14" ht="15.5" x14ac:dyDescent="0.35">
      <c r="B23" s="56">
        <f t="shared" si="3"/>
        <v>17</v>
      </c>
      <c r="C23" s="62" t="s">
        <v>125</v>
      </c>
      <c r="D23" s="31">
        <v>0</v>
      </c>
      <c r="E23" s="31">
        <v>0</v>
      </c>
      <c r="F23" s="31">
        <v>0</v>
      </c>
      <c r="G23" s="31">
        <v>0</v>
      </c>
      <c r="H23" s="31">
        <v>0</v>
      </c>
      <c r="I23" s="31">
        <v>0</v>
      </c>
      <c r="J23" s="31">
        <v>0</v>
      </c>
      <c r="K23" s="25">
        <f t="shared" si="0"/>
        <v>0</v>
      </c>
      <c r="L23" s="25">
        <f t="shared" si="1"/>
        <v>0</v>
      </c>
      <c r="M23" s="67">
        <f t="shared" si="2"/>
        <v>0</v>
      </c>
      <c r="N23" s="30">
        <v>1.6609505144536989</v>
      </c>
    </row>
    <row r="24" spans="2:14" ht="15.5" x14ac:dyDescent="0.35">
      <c r="B24" s="56">
        <f t="shared" si="3"/>
        <v>18</v>
      </c>
      <c r="C24" s="62" t="s">
        <v>73</v>
      </c>
      <c r="D24" s="31">
        <f>'[1]Appendix 1'!D66</f>
        <v>3817</v>
      </c>
      <c r="E24" s="31">
        <f>'[1]Appendix 1'!F66+'[2]Appendix 1'!F65+'[3]Appendix 1'!F65</f>
        <v>1031</v>
      </c>
      <c r="F24" s="31">
        <f>'[1]Appendix 1'!H66+'[2]Appendix 1'!H65+'[3]Appendix 3'!H65</f>
        <v>488</v>
      </c>
      <c r="G24" s="31">
        <f>'[1]Appendix 1'!J66+'[2]Appendix 1'!J65+'[3]Appendix 1'!J65</f>
        <v>274</v>
      </c>
      <c r="H24" s="31">
        <f>'[1]Appendix 1'!L66+'[2]Appendix 1'!L65+'[3]Appendix 1'!L65</f>
        <v>0</v>
      </c>
      <c r="I24" s="31">
        <f>'[1]Appendix 1'!N66+'[2]Appendix 1'!N65+'[3]Appendix 1'!N65</f>
        <v>52</v>
      </c>
      <c r="J24" s="31">
        <f>'[3]Appendix 1'!P65</f>
        <v>4522</v>
      </c>
      <c r="K24" s="25">
        <f t="shared" si="0"/>
        <v>0</v>
      </c>
      <c r="L24" s="25">
        <f>IFERROR((I24/SUM($G24:$J24))*100,0)</f>
        <v>1.0726072607260726</v>
      </c>
      <c r="M24" s="54">
        <f t="shared" si="2"/>
        <v>5.6518151815181517</v>
      </c>
      <c r="N24" s="30">
        <v>4.0955631399317403</v>
      </c>
    </row>
    <row r="25" spans="2:14" ht="15.5" customHeight="1" x14ac:dyDescent="0.35">
      <c r="B25" s="56">
        <f t="shared" si="3"/>
        <v>19</v>
      </c>
      <c r="C25" s="62" t="s">
        <v>72</v>
      </c>
      <c r="D25" s="31">
        <f>'[1]Appendix 1'!D67</f>
        <v>0</v>
      </c>
      <c r="E25" s="31">
        <f>'[1]Appendix 1'!F67+'[2]Appendix 1'!F66+'[3]Appendix 1'!F66</f>
        <v>0</v>
      </c>
      <c r="F25" s="31">
        <f>'[1]Appendix 1'!H67+'[2]Appendix 1'!H66+'[3]Appendix 3'!H66</f>
        <v>0</v>
      </c>
      <c r="G25" s="31">
        <f>'[1]Appendix 1'!J67+'[2]Appendix 1'!J66+'[3]Appendix 1'!J66</f>
        <v>0</v>
      </c>
      <c r="H25" s="31">
        <f>'[1]Appendix 1'!L67+'[2]Appendix 1'!L66+'[3]Appendix 1'!L66</f>
        <v>0</v>
      </c>
      <c r="I25" s="31">
        <f>'[1]Appendix 1'!N67+'[2]Appendix 1'!N66+'[3]Appendix 1'!N66</f>
        <v>0</v>
      </c>
      <c r="J25" s="31">
        <f>'[3]Appendix 1'!P66</f>
        <v>0</v>
      </c>
      <c r="K25" s="25">
        <f t="shared" si="0"/>
        <v>0</v>
      </c>
      <c r="L25" s="25">
        <f t="shared" si="1"/>
        <v>0</v>
      </c>
      <c r="M25" s="67">
        <f t="shared" si="2"/>
        <v>0</v>
      </c>
      <c r="N25" s="30">
        <v>0</v>
      </c>
    </row>
    <row r="26" spans="2:14" ht="15.5" x14ac:dyDescent="0.35">
      <c r="B26" s="56">
        <f t="shared" si="3"/>
        <v>20</v>
      </c>
      <c r="C26" s="63" t="s">
        <v>14</v>
      </c>
      <c r="D26" s="31">
        <f>'[1]Appendix 1'!D68</f>
        <v>5831</v>
      </c>
      <c r="E26" s="31">
        <f>'[1]Appendix 1'!F68+'[2]Appendix 1'!F67+'[3]Appendix 1'!F67</f>
        <v>521</v>
      </c>
      <c r="F26" s="31">
        <f>'[1]Appendix 1'!H68+'[2]Appendix 1'!H67+'[3]Appendix 3'!H67</f>
        <v>184</v>
      </c>
      <c r="G26" s="31">
        <f>'[1]Appendix 1'!J68+'[2]Appendix 1'!J67+'[3]Appendix 1'!J67</f>
        <v>594</v>
      </c>
      <c r="H26" s="31">
        <f>'[1]Appendix 1'!L68+'[2]Appendix 1'!L67+'[3]Appendix 1'!L67</f>
        <v>0</v>
      </c>
      <c r="I26" s="31">
        <f>'[1]Appendix 1'!N68+'[2]Appendix 1'!N67+'[3]Appendix 1'!N67</f>
        <v>77</v>
      </c>
      <c r="J26" s="31">
        <f>'[3]Appendix 1'!P67</f>
        <v>5681</v>
      </c>
      <c r="K26" s="25">
        <f t="shared" si="0"/>
        <v>0</v>
      </c>
      <c r="L26" s="25">
        <f t="shared" si="1"/>
        <v>1.2122166246851385</v>
      </c>
      <c r="M26" s="54">
        <f t="shared" si="2"/>
        <v>9.3513853904282112</v>
      </c>
      <c r="N26" s="30">
        <v>8.0930111717329183</v>
      </c>
    </row>
    <row r="27" spans="2:14" ht="15.5" x14ac:dyDescent="0.35">
      <c r="B27" s="56">
        <f t="shared" si="3"/>
        <v>21</v>
      </c>
      <c r="C27" s="62" t="s">
        <v>59</v>
      </c>
      <c r="D27" s="31">
        <f>'[1]Appendix 1'!D69</f>
        <v>2279</v>
      </c>
      <c r="E27" s="31">
        <f>'[1]Appendix 1'!F69+'[2]Appendix 1'!F68+'[3]Appendix 1'!F68</f>
        <v>541</v>
      </c>
      <c r="F27" s="31">
        <f>'[1]Appendix 1'!H69+'[2]Appendix 1'!H68+'[3]Appendix 3'!H68</f>
        <v>581</v>
      </c>
      <c r="G27" s="31">
        <f>'[1]Appendix 1'!J69+'[2]Appendix 1'!J68+'[3]Appendix 1'!J68</f>
        <v>450</v>
      </c>
      <c r="H27" s="31">
        <f>'[1]Appendix 1'!L69+'[2]Appendix 1'!L68+'[3]Appendix 1'!L68</f>
        <v>1</v>
      </c>
      <c r="I27" s="31">
        <f>'[1]Appendix 1'!N69+'[2]Appendix 1'!N68+'[3]Appendix 1'!N68</f>
        <v>0</v>
      </c>
      <c r="J27" s="31">
        <f>'[3]Appendix 1'!P68</f>
        <v>2369</v>
      </c>
      <c r="K27" s="25">
        <f t="shared" si="0"/>
        <v>3.5460992907801421E-2</v>
      </c>
      <c r="L27" s="25">
        <f t="shared" si="1"/>
        <v>0</v>
      </c>
      <c r="M27" s="54">
        <f t="shared" si="2"/>
        <v>15.957446808510639</v>
      </c>
      <c r="N27" s="30">
        <v>0</v>
      </c>
    </row>
    <row r="28" spans="2:14" ht="15.5" x14ac:dyDescent="0.35">
      <c r="B28" s="56">
        <f t="shared" si="3"/>
        <v>22</v>
      </c>
      <c r="C28" s="62" t="s">
        <v>38</v>
      </c>
      <c r="D28" s="31">
        <f>'[1]Appendix 1'!D70</f>
        <v>730</v>
      </c>
      <c r="E28" s="31">
        <f>'[1]Appendix 1'!F70+'[2]Appendix 1'!F69+'[3]Appendix 1'!F69</f>
        <v>957</v>
      </c>
      <c r="F28" s="31">
        <f>'[1]Appendix 1'!H70+'[2]Appendix 1'!H69+'[3]Appendix 3'!H69</f>
        <v>292</v>
      </c>
      <c r="G28" s="31">
        <f>'[1]Appendix 1'!J70+'[2]Appendix 1'!J69+'[3]Appendix 1'!J69</f>
        <v>588</v>
      </c>
      <c r="H28" s="31">
        <f>'[1]Appendix 1'!L70+'[2]Appendix 1'!L69+'[3]Appendix 1'!L69</f>
        <v>0</v>
      </c>
      <c r="I28" s="31">
        <f>'[1]Appendix 1'!N70+'[2]Appendix 1'!N69+'[3]Appendix 1'!N69</f>
        <v>0</v>
      </c>
      <c r="J28" s="31">
        <f>'[3]Appendix 1'!P69</f>
        <v>1099</v>
      </c>
      <c r="K28" s="25">
        <f t="shared" si="0"/>
        <v>0</v>
      </c>
      <c r="L28" s="25">
        <f t="shared" si="1"/>
        <v>0</v>
      </c>
      <c r="M28" s="54">
        <f t="shared" si="2"/>
        <v>34.854771784232362</v>
      </c>
      <c r="N28" s="30">
        <v>42.834768989819885</v>
      </c>
    </row>
    <row r="29" spans="2:14" ht="15.5" x14ac:dyDescent="0.35">
      <c r="B29" s="56">
        <f t="shared" si="3"/>
        <v>23</v>
      </c>
      <c r="C29" s="62" t="s">
        <v>42</v>
      </c>
      <c r="D29" s="31">
        <f>'[1]Appendix 1'!D71</f>
        <v>3133</v>
      </c>
      <c r="E29" s="31">
        <f>'[1]Appendix 1'!F71+'[2]Appendix 1'!F70+'[3]Appendix 1'!F70</f>
        <v>842</v>
      </c>
      <c r="F29" s="31">
        <f>'[1]Appendix 1'!H71+'[2]Appendix 1'!H70+'[3]Appendix 3'!H70</f>
        <v>0</v>
      </c>
      <c r="G29" s="31">
        <f>'[1]Appendix 1'!J71+'[2]Appendix 1'!J70+'[3]Appendix 1'!J70</f>
        <v>748</v>
      </c>
      <c r="H29" s="31">
        <f>'[1]Appendix 1'!L71+'[2]Appendix 1'!L70+'[3]Appendix 1'!L70</f>
        <v>4</v>
      </c>
      <c r="I29" s="31">
        <f>'[1]Appendix 1'!N71+'[2]Appendix 1'!N70+'[3]Appendix 1'!N70</f>
        <v>93</v>
      </c>
      <c r="J29" s="31">
        <f>'[3]Appendix 1'!P70</f>
        <v>3130</v>
      </c>
      <c r="K29" s="25">
        <f t="shared" si="0"/>
        <v>0.10062893081761005</v>
      </c>
      <c r="L29" s="25">
        <f t="shared" si="1"/>
        <v>2.3396226415094339</v>
      </c>
      <c r="M29" s="54">
        <f t="shared" si="2"/>
        <v>18.817610062893081</v>
      </c>
      <c r="N29" s="30">
        <v>17.374110203005536</v>
      </c>
    </row>
    <row r="30" spans="2:14" ht="15.5" x14ac:dyDescent="0.35">
      <c r="B30" s="56">
        <f t="shared" si="3"/>
        <v>24</v>
      </c>
      <c r="C30" s="63" t="s">
        <v>69</v>
      </c>
      <c r="D30" s="31">
        <f>'[1]Appendix 1'!D72</f>
        <v>3698</v>
      </c>
      <c r="E30" s="31">
        <f>'[1]Appendix 1'!F72+'[2]Appendix 1'!F71+'[3]Appendix 1'!F71</f>
        <v>183</v>
      </c>
      <c r="F30" s="31">
        <f>'[1]Appendix 1'!H72+'[2]Appendix 1'!H71+'[3]Appendix 3'!H71</f>
        <v>795</v>
      </c>
      <c r="G30" s="31">
        <f>'[1]Appendix 1'!J72+'[2]Appendix 1'!J71+'[3]Appendix 1'!J71</f>
        <v>443</v>
      </c>
      <c r="H30" s="31">
        <f>'[1]Appendix 1'!L72+'[2]Appendix 1'!L71+'[3]Appendix 1'!L71</f>
        <v>2</v>
      </c>
      <c r="I30" s="31">
        <f>'[1]Appendix 1'!N72+'[2]Appendix 1'!N71+'[3]Appendix 1'!N71</f>
        <v>331</v>
      </c>
      <c r="J30" s="31">
        <f>'[3]Appendix 1'!P71</f>
        <v>3105</v>
      </c>
      <c r="K30" s="25">
        <f t="shared" si="0"/>
        <v>5.1533110023189901E-2</v>
      </c>
      <c r="L30" s="25">
        <f t="shared" si="1"/>
        <v>8.528729708837929</v>
      </c>
      <c r="M30" s="54">
        <f t="shared" si="2"/>
        <v>11.414583870136564</v>
      </c>
      <c r="N30" s="30">
        <v>1.2147841819591625</v>
      </c>
    </row>
    <row r="31" spans="2:14" ht="15.5" x14ac:dyDescent="0.35">
      <c r="B31" s="56">
        <f t="shared" si="3"/>
        <v>25</v>
      </c>
      <c r="C31" s="62" t="s">
        <v>68</v>
      </c>
      <c r="D31" s="31">
        <f>'[1]Appendix 1'!D73</f>
        <v>1058</v>
      </c>
      <c r="E31" s="31">
        <f>'[1]Appendix 1'!F73+'[2]Appendix 1'!F72+'[3]Appendix 1'!F72</f>
        <v>224</v>
      </c>
      <c r="F31" s="31">
        <f>'[1]Appendix 1'!H73+'[2]Appendix 1'!H72+'[3]Appendix 3'!H72</f>
        <v>0</v>
      </c>
      <c r="G31" s="31">
        <f>'[1]Appendix 1'!J73+'[2]Appendix 1'!J72+'[3]Appendix 1'!J72</f>
        <v>176</v>
      </c>
      <c r="H31" s="31">
        <f>'[1]Appendix 1'!L73+'[2]Appendix 1'!L72+'[3]Appendix 1'!L72</f>
        <v>0</v>
      </c>
      <c r="I31" s="31">
        <f>'[1]Appendix 1'!N73+'[2]Appendix 1'!N72+'[3]Appendix 1'!N72</f>
        <v>0</v>
      </c>
      <c r="J31" s="31">
        <f>'[3]Appendix 1'!P72</f>
        <v>1106</v>
      </c>
      <c r="K31" s="25">
        <f t="shared" si="0"/>
        <v>0</v>
      </c>
      <c r="L31" s="25">
        <f t="shared" si="1"/>
        <v>0</v>
      </c>
      <c r="M31" s="54">
        <f t="shared" si="2"/>
        <v>13.728549141965679</v>
      </c>
      <c r="N31" s="30">
        <v>11.445279866332497</v>
      </c>
    </row>
    <row r="32" spans="2:14" ht="15.5" x14ac:dyDescent="0.35">
      <c r="B32" s="56">
        <f t="shared" si="3"/>
        <v>26</v>
      </c>
      <c r="C32" s="62" t="s">
        <v>51</v>
      </c>
      <c r="D32" s="31">
        <f>'[1]Appendix 1'!D74</f>
        <v>2170</v>
      </c>
      <c r="E32" s="31">
        <f>'[1]Appendix 1'!F74+'[2]Appendix 1'!F73+'[3]Appendix 1'!F73</f>
        <v>761</v>
      </c>
      <c r="F32" s="31">
        <f>'[1]Appendix 1'!H74+'[2]Appendix 1'!H73+'[3]Appendix 3'!H73</f>
        <v>0</v>
      </c>
      <c r="G32" s="31">
        <f>'[1]Appendix 1'!J74+'[2]Appendix 1'!J73+'[3]Appendix 1'!J73</f>
        <v>660</v>
      </c>
      <c r="H32" s="31">
        <f>'[1]Appendix 1'!L74+'[2]Appendix 1'!L73+'[3]Appendix 1'!L73</f>
        <v>19</v>
      </c>
      <c r="I32" s="31">
        <f>'[1]Appendix 1'!N74+'[2]Appendix 1'!N73+'[3]Appendix 1'!N73</f>
        <v>56</v>
      </c>
      <c r="J32" s="31">
        <f>'[3]Appendix 1'!P73</f>
        <v>2196</v>
      </c>
      <c r="K32" s="25">
        <f t="shared" si="0"/>
        <v>0.64824292050494714</v>
      </c>
      <c r="L32" s="25">
        <f t="shared" si="1"/>
        <v>1.9106107130672128</v>
      </c>
      <c r="M32" s="54">
        <f t="shared" si="2"/>
        <v>22.517911975435005</v>
      </c>
      <c r="N32" s="30">
        <v>18.401856763925732</v>
      </c>
    </row>
    <row r="33" spans="2:14" ht="15.5" x14ac:dyDescent="0.35">
      <c r="B33" s="56">
        <f t="shared" si="3"/>
        <v>27</v>
      </c>
      <c r="C33" s="62" t="s">
        <v>108</v>
      </c>
      <c r="D33" s="31">
        <f>'[1]Appendix 1'!D75</f>
        <v>3370</v>
      </c>
      <c r="E33" s="31">
        <f>'[1]Appendix 1'!F75+'[2]Appendix 1'!F74+'[3]Appendix 1'!F74</f>
        <v>652</v>
      </c>
      <c r="F33" s="31">
        <f>'[1]Appendix 1'!H75+'[2]Appendix 1'!H74+'[3]Appendix 3'!H74</f>
        <v>1071</v>
      </c>
      <c r="G33" s="31">
        <f>'[1]Appendix 1'!J75+'[2]Appendix 1'!J74+'[3]Appendix 1'!J74</f>
        <v>171</v>
      </c>
      <c r="H33" s="31">
        <f>'[1]Appendix 1'!L75+'[2]Appendix 1'!L74+'[3]Appendix 1'!L74</f>
        <v>10</v>
      </c>
      <c r="I33" s="31">
        <f>'[1]Appendix 1'!N75+'[2]Appendix 1'!N74+'[3]Appendix 1'!N74</f>
        <v>369</v>
      </c>
      <c r="J33" s="31">
        <f>'[3]Appendix 1'!P74</f>
        <v>3472</v>
      </c>
      <c r="K33" s="25">
        <f t="shared" si="0"/>
        <v>0.24863252113376427</v>
      </c>
      <c r="L33" s="25">
        <f t="shared" si="1"/>
        <v>9.174540029835903</v>
      </c>
      <c r="M33" s="54">
        <f t="shared" si="2"/>
        <v>4.2516161113873689</v>
      </c>
      <c r="N33" s="30">
        <v>1.0338083263481419</v>
      </c>
    </row>
    <row r="34" spans="2:14" ht="15.5" x14ac:dyDescent="0.35">
      <c r="B34" s="56">
        <f t="shared" si="3"/>
        <v>28</v>
      </c>
      <c r="C34" s="62" t="s">
        <v>56</v>
      </c>
      <c r="D34" s="31">
        <f>'[1]Appendix 1'!D76</f>
        <v>2015</v>
      </c>
      <c r="E34" s="31">
        <f>'[1]Appendix 1'!F76+'[2]Appendix 1'!F75+'[3]Appendix 1'!F75</f>
        <v>146</v>
      </c>
      <c r="F34" s="31">
        <f>'[1]Appendix 1'!H76+'[2]Appendix 1'!H75+'[3]Appendix 3'!H75</f>
        <v>776</v>
      </c>
      <c r="G34" s="31">
        <f>'[1]Appendix 1'!J76+'[2]Appendix 1'!J75+'[3]Appendix 1'!J75</f>
        <v>104</v>
      </c>
      <c r="H34" s="31">
        <f>'[1]Appendix 1'!L76+'[2]Appendix 1'!L75+'[3]Appendix 1'!L75</f>
        <v>8</v>
      </c>
      <c r="I34" s="31">
        <f>'[1]Appendix 1'!N76+'[2]Appendix 1'!N75+'[3]Appendix 1'!N75</f>
        <v>112</v>
      </c>
      <c r="J34" s="31">
        <f>'[3]Appendix 1'!P75</f>
        <v>1937</v>
      </c>
      <c r="K34" s="25">
        <f t="shared" si="0"/>
        <v>0.37019898195279966</v>
      </c>
      <c r="L34" s="25">
        <f t="shared" si="1"/>
        <v>5.1827857473391949</v>
      </c>
      <c r="M34" s="54">
        <f t="shared" si="2"/>
        <v>4.8125867653863956</v>
      </c>
      <c r="N34" s="30">
        <v>3.0769230769230771</v>
      </c>
    </row>
    <row r="35" spans="2:14" ht="15.5" x14ac:dyDescent="0.35">
      <c r="B35" s="56">
        <f t="shared" si="3"/>
        <v>29</v>
      </c>
      <c r="C35" s="62" t="s">
        <v>64</v>
      </c>
      <c r="D35" s="31">
        <f>'[1]Appendix 1'!D77</f>
        <v>394</v>
      </c>
      <c r="E35" s="31">
        <f>'[1]Appendix 1'!F77+'[2]Appendix 1'!F76+'[3]Appendix 1'!F76</f>
        <v>137</v>
      </c>
      <c r="F35" s="31">
        <f>'[1]Appendix 1'!H77+'[2]Appendix 1'!H76+'[3]Appendix 3'!H76</f>
        <v>1515</v>
      </c>
      <c r="G35" s="31">
        <f>'[1]Appendix 1'!J77+'[2]Appendix 1'!J76+'[3]Appendix 1'!J76</f>
        <v>43</v>
      </c>
      <c r="H35" s="31">
        <f>'[1]Appendix 1'!L77+'[2]Appendix 1'!L76+'[3]Appendix 1'!L76</f>
        <v>1</v>
      </c>
      <c r="I35" s="31">
        <f>'[1]Appendix 1'!N77+'[2]Appendix 1'!N76+'[3]Appendix 1'!N76</f>
        <v>10</v>
      </c>
      <c r="J35" s="31">
        <f>'[3]Appendix 1'!P76</f>
        <v>479</v>
      </c>
      <c r="K35" s="25">
        <f t="shared" si="0"/>
        <v>0.18761726078799248</v>
      </c>
      <c r="L35" s="25">
        <f t="shared" si="1"/>
        <v>1.876172607879925</v>
      </c>
      <c r="M35" s="54">
        <f t="shared" si="2"/>
        <v>8.0675422138836765</v>
      </c>
      <c r="N35" s="30">
        <v>6.3084112149532707</v>
      </c>
    </row>
    <row r="36" spans="2:14" ht="15.5" x14ac:dyDescent="0.35">
      <c r="B36" s="56">
        <f t="shared" si="3"/>
        <v>30</v>
      </c>
      <c r="C36" s="62" t="s">
        <v>55</v>
      </c>
      <c r="D36" s="31">
        <f>'[1]Appendix 1'!D79</f>
        <v>2475</v>
      </c>
      <c r="E36" s="31">
        <f>'[1]Appendix 1'!F79+'[2]Appendix 1'!F77+'[3]Appendix 1'!F77</f>
        <v>460</v>
      </c>
      <c r="F36" s="31">
        <f>'[1]Appendix 1'!H79+'[2]Appendix 1'!H77+'[3]Appendix 1'!H77</f>
        <v>567</v>
      </c>
      <c r="G36" s="31">
        <f>'[1]Appendix 1'!J79+'[2]Appendix 1'!J77+'[3]Appendix 1'!J77</f>
        <v>226</v>
      </c>
      <c r="H36" s="31">
        <f>'[1]Appendix 1'!L79+'[2]Appendix 1'!L77+'[3]Appendix 1'!L77</f>
        <v>0</v>
      </c>
      <c r="I36" s="31">
        <f>'[1]Appendix 1'!N79+'[2]Appendix 1'!N77+'[3]Appendix 1'!N77</f>
        <v>43</v>
      </c>
      <c r="J36" s="31">
        <f>'[3]Appendix 1'!P77</f>
        <v>2666</v>
      </c>
      <c r="K36" s="25">
        <f t="shared" si="0"/>
        <v>0</v>
      </c>
      <c r="L36" s="25">
        <f t="shared" si="1"/>
        <v>1.465076660988075</v>
      </c>
      <c r="M36" s="54">
        <f t="shared" si="2"/>
        <v>7.7001703577512775</v>
      </c>
      <c r="N36" s="30">
        <v>6.1354283576505795</v>
      </c>
    </row>
    <row r="37" spans="2:14" ht="15.5" x14ac:dyDescent="0.35">
      <c r="B37" s="56">
        <f t="shared" si="3"/>
        <v>31</v>
      </c>
      <c r="C37" s="62" t="s">
        <v>115</v>
      </c>
      <c r="D37" s="31">
        <f>'[1]Appendix 1'!D80</f>
        <v>0</v>
      </c>
      <c r="E37" s="31">
        <f>'[1]Appendix 1'!F80+'[2]Appendix 1'!F78+'[3]Appendix 1'!F78</f>
        <v>0</v>
      </c>
      <c r="F37" s="31">
        <f>'[1]Appendix 1'!H80+'[2]Appendix 1'!H78+'[3]Appendix 1'!H78</f>
        <v>0</v>
      </c>
      <c r="G37" s="31">
        <f>'[1]Appendix 1'!J80+'[2]Appendix 1'!J78+'[3]Appendix 1'!J78</f>
        <v>0</v>
      </c>
      <c r="H37" s="31">
        <f>'[1]Appendix 1'!L80+'[2]Appendix 1'!L78+'[3]Appendix 1'!L78</f>
        <v>0</v>
      </c>
      <c r="I37" s="31">
        <f>'[1]Appendix 1'!N80+'[2]Appendix 1'!N78+'[3]Appendix 1'!N78</f>
        <v>0</v>
      </c>
      <c r="J37" s="31">
        <f>'[3]Appendix 1'!P78</f>
        <v>0</v>
      </c>
      <c r="K37" s="25">
        <f t="shared" si="0"/>
        <v>0</v>
      </c>
      <c r="L37" s="25">
        <f t="shared" si="1"/>
        <v>0</v>
      </c>
      <c r="M37" s="67">
        <f t="shared" si="2"/>
        <v>0</v>
      </c>
      <c r="N37" s="30">
        <v>0</v>
      </c>
    </row>
    <row r="38" spans="2:14" ht="15.5" x14ac:dyDescent="0.35">
      <c r="B38" s="56">
        <f t="shared" si="3"/>
        <v>32</v>
      </c>
      <c r="C38" s="62" t="s">
        <v>15</v>
      </c>
      <c r="D38" s="31">
        <f>'[1]Appendix 1'!D81</f>
        <v>208</v>
      </c>
      <c r="E38" s="31">
        <f>'[1]Appendix 1'!F81+'[2]Appendix 1'!F79+'[3]Appendix 1'!F79</f>
        <v>109</v>
      </c>
      <c r="F38" s="31">
        <f>'[1]Appendix 1'!H81+'[2]Appendix 1'!H79+'[3]Appendix 1'!H79</f>
        <v>3</v>
      </c>
      <c r="G38" s="31">
        <f>'[1]Appendix 1'!J81+'[2]Appendix 1'!J79+'[3]Appendix 1'!J79</f>
        <v>138</v>
      </c>
      <c r="H38" s="31">
        <f>'[1]Appendix 1'!L81+'[2]Appendix 1'!L79+'[3]Appendix 1'!L79</f>
        <v>0</v>
      </c>
      <c r="I38" s="31">
        <f>'[1]Appendix 1'!N81+'[2]Appendix 1'!N79+'[3]Appendix 1'!N79</f>
        <v>43</v>
      </c>
      <c r="J38" s="31">
        <f>'[3]Appendix 1'!P79</f>
        <v>136</v>
      </c>
      <c r="K38" s="25">
        <f t="shared" si="0"/>
        <v>0</v>
      </c>
      <c r="L38" s="25">
        <f t="shared" si="1"/>
        <v>13.564668769716087</v>
      </c>
      <c r="M38" s="54">
        <f t="shared" si="2"/>
        <v>43.533123028391167</v>
      </c>
      <c r="N38" s="30">
        <v>36</v>
      </c>
    </row>
    <row r="39" spans="2:14" ht="15.5" x14ac:dyDescent="0.35">
      <c r="B39" s="56">
        <f t="shared" si="3"/>
        <v>33</v>
      </c>
      <c r="C39" s="62" t="s">
        <v>62</v>
      </c>
      <c r="D39" s="31">
        <f>'[1]Appendix 1'!D82</f>
        <v>1553</v>
      </c>
      <c r="E39" s="31">
        <f>'[1]Appendix 1'!F82+'[2]Appendix 1'!F80+'[3]Appendix 1'!F80</f>
        <v>97</v>
      </c>
      <c r="F39" s="31">
        <f>'[1]Appendix 1'!H82+'[2]Appendix 1'!H80+'[3]Appendix 1'!H80</f>
        <v>64</v>
      </c>
      <c r="G39" s="31">
        <f>'[1]Appendix 1'!J82+'[2]Appendix 1'!J80+'[3]Appendix 1'!J80</f>
        <v>34</v>
      </c>
      <c r="H39" s="31">
        <f>'[1]Appendix 1'!L82+'[2]Appendix 1'!L80+'[3]Appendix 1'!L80</f>
        <v>4</v>
      </c>
      <c r="I39" s="31">
        <f>'[1]Appendix 1'!N82+'[2]Appendix 1'!N80+'[3]Appendix 1'!N80</f>
        <v>5</v>
      </c>
      <c r="J39" s="31">
        <f>'[3]Appendix 1'!P80</f>
        <v>1607</v>
      </c>
      <c r="K39" s="25">
        <f t="shared" si="0"/>
        <v>0.24242424242424243</v>
      </c>
      <c r="L39" s="25">
        <f t="shared" si="1"/>
        <v>0.30303030303030304</v>
      </c>
      <c r="M39" s="54">
        <f t="shared" si="2"/>
        <v>2.0606060606060606</v>
      </c>
      <c r="N39" s="30">
        <v>2.0307692307692307</v>
      </c>
    </row>
    <row r="40" spans="2:14" ht="15.5" x14ac:dyDescent="0.35">
      <c r="B40" s="56">
        <f t="shared" si="3"/>
        <v>34</v>
      </c>
      <c r="C40" s="62" t="s">
        <v>44</v>
      </c>
      <c r="D40" s="31">
        <f>'[1]Appendix 1'!D83</f>
        <v>636</v>
      </c>
      <c r="E40" s="31">
        <f>'[1]Appendix 1'!F83+'[2]Appendix 1'!F81+'[3]Appendix 1'!F81</f>
        <v>12</v>
      </c>
      <c r="F40" s="31">
        <f>'[1]Appendix 1'!H83+'[2]Appendix 1'!H81+'[3]Appendix 1'!H81</f>
        <v>2</v>
      </c>
      <c r="G40" s="31">
        <f>'[1]Appendix 1'!J83+'[2]Appendix 1'!J81+'[3]Appendix 1'!J81</f>
        <v>76</v>
      </c>
      <c r="H40" s="31">
        <f>'[1]Appendix 1'!L83+'[2]Appendix 1'!L81+'[3]Appendix 1'!L81</f>
        <v>8</v>
      </c>
      <c r="I40" s="31">
        <f>'[1]Appendix 1'!N83+'[2]Appendix 1'!N81+'[3]Appendix 1'!N81</f>
        <v>0</v>
      </c>
      <c r="J40" s="31">
        <f>'[3]Appendix 1'!P81</f>
        <v>564</v>
      </c>
      <c r="K40" s="25">
        <f t="shared" si="0"/>
        <v>1.2345679012345678</v>
      </c>
      <c r="L40" s="25">
        <f t="shared" si="1"/>
        <v>0</v>
      </c>
      <c r="M40" s="54">
        <f t="shared" si="2"/>
        <v>11.728395061728394</v>
      </c>
      <c r="N40" s="30">
        <v>6.0561299852289512</v>
      </c>
    </row>
    <row r="41" spans="2:14" ht="15.5" x14ac:dyDescent="0.35">
      <c r="B41" s="56">
        <f t="shared" si="3"/>
        <v>35</v>
      </c>
      <c r="C41" s="63" t="s">
        <v>16</v>
      </c>
      <c r="D41" s="31">
        <f>'[1]Appendix 1'!D84</f>
        <v>1408</v>
      </c>
      <c r="E41" s="31">
        <f>'[1]Appendix 1'!F84+'[2]Appendix 1'!F82+'[3]Appendix 1'!F82</f>
        <v>238</v>
      </c>
      <c r="F41" s="31">
        <f>'[1]Appendix 1'!H84+'[2]Appendix 1'!H82+'[3]Appendix 1'!H82</f>
        <v>534</v>
      </c>
      <c r="G41" s="31">
        <f>'[1]Appendix 1'!J84+'[2]Appendix 1'!J82+'[3]Appendix 1'!J82</f>
        <v>644</v>
      </c>
      <c r="H41" s="31">
        <f>'[1]Appendix 1'!L84+'[2]Appendix 1'!L82+'[3]Appendix 1'!L82</f>
        <v>0</v>
      </c>
      <c r="I41" s="31">
        <f>'[1]Appendix 1'!N84+'[2]Appendix 1'!N82+'[3]Appendix 1'!N82</f>
        <v>41</v>
      </c>
      <c r="J41" s="31">
        <f>'[3]Appendix 1'!P82</f>
        <v>961</v>
      </c>
      <c r="K41" s="25">
        <f t="shared" si="0"/>
        <v>0</v>
      </c>
      <c r="L41" s="25">
        <f t="shared" si="1"/>
        <v>2.4908869987849331</v>
      </c>
      <c r="M41" s="67">
        <f t="shared" si="2"/>
        <v>39.125151883353588</v>
      </c>
      <c r="N41" s="30">
        <v>41.591884510339447</v>
      </c>
    </row>
    <row r="42" spans="2:14" ht="15.5" x14ac:dyDescent="0.35">
      <c r="B42" s="56">
        <f t="shared" si="3"/>
        <v>36</v>
      </c>
      <c r="C42" s="63" t="s">
        <v>126</v>
      </c>
      <c r="D42" s="31">
        <v>0</v>
      </c>
      <c r="E42" s="31">
        <v>0</v>
      </c>
      <c r="F42" s="31">
        <v>0</v>
      </c>
      <c r="G42" s="31">
        <v>0</v>
      </c>
      <c r="H42" s="31">
        <v>0</v>
      </c>
      <c r="I42" s="31">
        <v>0</v>
      </c>
      <c r="J42" s="31">
        <v>0</v>
      </c>
      <c r="K42" s="25">
        <f t="shared" si="0"/>
        <v>0</v>
      </c>
      <c r="L42" s="25">
        <f t="shared" si="1"/>
        <v>0</v>
      </c>
      <c r="M42" s="67">
        <f t="shared" si="2"/>
        <v>0</v>
      </c>
      <c r="N42" s="30">
        <v>14.342895263509007</v>
      </c>
    </row>
    <row r="43" spans="2:14" ht="15.5" x14ac:dyDescent="0.35">
      <c r="B43" s="56">
        <f t="shared" si="3"/>
        <v>37</v>
      </c>
      <c r="C43" s="63" t="s">
        <v>121</v>
      </c>
      <c r="D43" s="31">
        <v>0</v>
      </c>
      <c r="E43" s="31">
        <v>0</v>
      </c>
      <c r="F43" s="31">
        <v>0</v>
      </c>
      <c r="G43" s="31">
        <v>0</v>
      </c>
      <c r="H43" s="31">
        <v>0</v>
      </c>
      <c r="I43" s="31">
        <v>0</v>
      </c>
      <c r="J43" s="31">
        <v>0</v>
      </c>
      <c r="K43" s="25">
        <f t="shared" si="0"/>
        <v>0</v>
      </c>
      <c r="L43" s="25">
        <f t="shared" si="1"/>
        <v>0</v>
      </c>
      <c r="M43" s="67">
        <f t="shared" si="2"/>
        <v>0</v>
      </c>
      <c r="N43" s="30">
        <v>2.8820116054158609</v>
      </c>
    </row>
    <row r="44" spans="2:14" ht="16" thickBot="1" x14ac:dyDescent="0.4">
      <c r="B44" s="57"/>
      <c r="C44" s="64" t="s">
        <v>12</v>
      </c>
      <c r="D44" s="34">
        <f t="shared" ref="D44:J44" si="4">SUM(D7:D43)</f>
        <v>98614</v>
      </c>
      <c r="E44" s="18">
        <f t="shared" si="4"/>
        <v>13735</v>
      </c>
      <c r="F44" s="18">
        <f t="shared" si="4"/>
        <v>19053</v>
      </c>
      <c r="G44" s="18">
        <f t="shared" si="4"/>
        <v>12055</v>
      </c>
      <c r="H44" s="18">
        <f t="shared" si="4"/>
        <v>70</v>
      </c>
      <c r="I44" s="18">
        <f t="shared" si="4"/>
        <v>1479</v>
      </c>
      <c r="J44" s="18">
        <f t="shared" si="4"/>
        <v>99764</v>
      </c>
      <c r="K44" s="50">
        <f t="shared" ref="K44" si="5">IFERROR((H44/SUM($G44:$J44))*100,0)</f>
        <v>6.1745818925975582E-2</v>
      </c>
      <c r="L44" s="19">
        <f t="shared" ref="L44" si="6">IFERROR((I44/SUM($G44:$J44))*100,0)</f>
        <v>1.3046009455931127</v>
      </c>
      <c r="M44" s="19">
        <f>IFERROR((G44/SUM($G44:$J44))*100,0)</f>
        <v>10.633512102180509</v>
      </c>
      <c r="N44" s="27">
        <v>7.4445603058741749</v>
      </c>
    </row>
    <row r="45" spans="2:14" x14ac:dyDescent="0.35">
      <c r="B45" s="134" t="s">
        <v>110</v>
      </c>
      <c r="C45" s="134"/>
      <c r="D45" s="134"/>
      <c r="E45" s="134"/>
      <c r="F45" s="134"/>
      <c r="G45" s="134"/>
      <c r="H45" s="134"/>
      <c r="I45" s="134"/>
      <c r="J45" s="134"/>
      <c r="K45" s="134"/>
      <c r="L45" s="134"/>
      <c r="M45" s="134"/>
      <c r="N45" s="134"/>
    </row>
    <row r="46" spans="2:14" x14ac:dyDescent="0.35">
      <c r="E46" s="23"/>
      <c r="F46" s="23"/>
      <c r="G46" s="23"/>
      <c r="H46" s="23"/>
      <c r="I46" s="23"/>
      <c r="J46" s="23"/>
    </row>
    <row r="47" spans="2:14" hidden="1" x14ac:dyDescent="0.35">
      <c r="D47" s="23"/>
      <c r="E47" s="23"/>
      <c r="F47" s="23"/>
      <c r="G47" s="23"/>
      <c r="H47" s="23"/>
      <c r="I47" s="23"/>
      <c r="J47" s="23"/>
    </row>
    <row r="48" spans="2:14" hidden="1" x14ac:dyDescent="0.35">
      <c r="D48" s="23"/>
      <c r="E48" s="23"/>
      <c r="F48" s="23"/>
      <c r="G48" s="23"/>
      <c r="H48" s="23"/>
      <c r="I48" s="23"/>
      <c r="J48" s="23"/>
    </row>
    <row r="49" spans="4:15" hidden="1" x14ac:dyDescent="0.35"/>
    <row r="50" spans="4:15" hidden="1" x14ac:dyDescent="0.35">
      <c r="E50" s="23"/>
      <c r="F50" s="23"/>
      <c r="G50" s="23"/>
      <c r="H50" s="23"/>
      <c r="I50" s="23"/>
      <c r="J50" s="23"/>
    </row>
    <row r="51" spans="4:15" hidden="1" x14ac:dyDescent="0.35"/>
    <row r="52" spans="4:15" x14ac:dyDescent="0.35">
      <c r="D52" s="68"/>
      <c r="E52" s="68"/>
      <c r="F52" s="68"/>
      <c r="G52" s="68"/>
      <c r="H52" s="68"/>
      <c r="I52" s="68"/>
      <c r="J52" s="68"/>
    </row>
    <row r="53" spans="4:15" x14ac:dyDescent="0.35">
      <c r="E53" s="53"/>
      <c r="F53" s="53"/>
      <c r="G53" s="53"/>
      <c r="H53" s="53"/>
      <c r="I53" s="53"/>
      <c r="J53" s="53"/>
      <c r="K53" s="53"/>
      <c r="L53" s="53"/>
      <c r="M53" s="53"/>
      <c r="N53" s="53"/>
      <c r="O53" s="53"/>
    </row>
    <row r="56" spans="4:15" x14ac:dyDescent="0.35">
      <c r="D56" s="23"/>
      <c r="E56" s="23"/>
      <c r="F56" s="23"/>
      <c r="G56" s="23"/>
      <c r="H56" s="23"/>
      <c r="I56" s="23"/>
      <c r="J56" s="23"/>
    </row>
    <row r="57" spans="4:15" x14ac:dyDescent="0.35">
      <c r="D57" s="124"/>
    </row>
  </sheetData>
  <sheetProtection algorithmName="SHA-512" hashValue="g3HNxG1+hPH1mpCmFnK5L40/oYVEGl5Mb5y35DGr0+bee0lDGNfvgUypTNkRMpeAantEVdX04qoMAOPw2btPMA==" saltValue="g0ClWUE5kK00PaGFbcVMSg==" spinCount="100000" sheet="1" objects="1" scenarios="1"/>
  <sortState xmlns:xlrd2="http://schemas.microsoft.com/office/spreadsheetml/2017/richdata2" ref="C8:C44">
    <sortCondition ref="C8:C44"/>
  </sortState>
  <mergeCells count="14">
    <mergeCell ref="B45:N45"/>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O58"/>
  <sheetViews>
    <sheetView zoomScale="59" zoomScaleNormal="59" workbookViewId="0">
      <selection activeCell="D19" sqref="D19"/>
    </sheetView>
  </sheetViews>
  <sheetFormatPr defaultColWidth="9.1796875" defaultRowHeight="14.5" x14ac:dyDescent="0.35"/>
  <cols>
    <col min="1" max="1" width="15.81640625" style="21" customWidth="1"/>
    <col min="2" max="2" width="7.54296875" style="21" customWidth="1"/>
    <col min="3" max="3" width="49.81640625" style="21" customWidth="1"/>
    <col min="4" max="4" width="21.81640625" style="21" bestFit="1" customWidth="1"/>
    <col min="5" max="5" width="22.81640625" style="21" bestFit="1" customWidth="1"/>
    <col min="6" max="6" width="19.54296875" style="21" bestFit="1" customWidth="1"/>
    <col min="7" max="7" width="15.81640625" style="21" customWidth="1"/>
    <col min="8" max="8" width="25.1796875" style="21" bestFit="1" customWidth="1"/>
    <col min="9" max="9" width="25.1796875" style="21" customWidth="1"/>
    <col min="10" max="10" width="20.1796875" style="21" customWidth="1"/>
    <col min="11" max="11" width="19.81640625" style="21" customWidth="1"/>
    <col min="12" max="12" width="17.453125" style="21" customWidth="1"/>
    <col min="13" max="13" width="28.453125" style="21" customWidth="1"/>
    <col min="14" max="14" width="16.81640625" style="21" customWidth="1"/>
    <col min="15" max="15" width="13.1796875" style="21" customWidth="1"/>
    <col min="16" max="16" width="12.81640625" style="21" bestFit="1" customWidth="1"/>
    <col min="17" max="17" width="12.453125" style="21" customWidth="1"/>
    <col min="18" max="18" width="15.1796875" style="21" customWidth="1"/>
    <col min="19" max="19" width="19.81640625" style="21" customWidth="1"/>
    <col min="20" max="20" width="20.81640625" style="21" customWidth="1"/>
    <col min="21" max="16384" width="9.1796875" style="21"/>
  </cols>
  <sheetData>
    <row r="2" spans="2:14" ht="15" thickBot="1" x14ac:dyDescent="0.4"/>
    <row r="3" spans="2:14" ht="25.5" customHeight="1" thickBot="1" x14ac:dyDescent="0.4">
      <c r="B3" s="137" t="s">
        <v>114</v>
      </c>
      <c r="C3" s="138"/>
      <c r="D3" s="138"/>
      <c r="E3" s="138"/>
      <c r="F3" s="138"/>
      <c r="G3" s="138"/>
      <c r="H3" s="138"/>
      <c r="I3" s="138"/>
      <c r="J3" s="138"/>
      <c r="K3" s="138"/>
      <c r="L3" s="138"/>
      <c r="M3" s="138"/>
      <c r="N3" s="139"/>
    </row>
    <row r="4" spans="2:14" ht="51.75" customHeight="1" x14ac:dyDescent="0.35">
      <c r="B4" s="140" t="s">
        <v>7</v>
      </c>
      <c r="C4" s="142" t="s">
        <v>8</v>
      </c>
      <c r="D4" s="145" t="s">
        <v>9</v>
      </c>
      <c r="E4" s="142" t="s">
        <v>83</v>
      </c>
      <c r="F4" s="147" t="s">
        <v>82</v>
      </c>
      <c r="G4" s="147" t="s">
        <v>10</v>
      </c>
      <c r="H4" s="147" t="s">
        <v>78</v>
      </c>
      <c r="I4" s="147" t="s">
        <v>34</v>
      </c>
      <c r="J4" s="147" t="s">
        <v>11</v>
      </c>
      <c r="K4" s="147" t="s">
        <v>80</v>
      </c>
      <c r="L4" s="142" t="s">
        <v>67</v>
      </c>
      <c r="M4" s="135" t="s">
        <v>71</v>
      </c>
      <c r="N4" s="136"/>
    </row>
    <row r="5" spans="2:14" ht="70.5" customHeight="1" x14ac:dyDescent="0.35">
      <c r="B5" s="140"/>
      <c r="C5" s="143"/>
      <c r="D5" s="146"/>
      <c r="E5" s="143"/>
      <c r="F5" s="148"/>
      <c r="G5" s="148"/>
      <c r="H5" s="148"/>
      <c r="I5" s="148"/>
      <c r="J5" s="148"/>
      <c r="K5" s="148"/>
      <c r="L5" s="148"/>
      <c r="M5" s="45" t="s">
        <v>120</v>
      </c>
      <c r="N5" s="28" t="s">
        <v>119</v>
      </c>
    </row>
    <row r="6" spans="2:14" ht="21" customHeight="1" thickBot="1" x14ac:dyDescent="0.4">
      <c r="B6" s="141"/>
      <c r="C6" s="144"/>
      <c r="D6" s="93">
        <v>-1</v>
      </c>
      <c r="E6" s="37">
        <v>-2</v>
      </c>
      <c r="F6" s="37">
        <v>-3</v>
      </c>
      <c r="G6" s="37">
        <v>-4</v>
      </c>
      <c r="H6" s="37">
        <v>-5</v>
      </c>
      <c r="I6" s="37">
        <v>-6</v>
      </c>
      <c r="J6" s="37">
        <v>-7</v>
      </c>
      <c r="K6" s="37">
        <v>-8</v>
      </c>
      <c r="L6" s="37">
        <v>-9</v>
      </c>
      <c r="M6" s="46">
        <v>-10</v>
      </c>
      <c r="N6" s="41">
        <v>-11</v>
      </c>
    </row>
    <row r="7" spans="2:14" ht="15.5" x14ac:dyDescent="0.35">
      <c r="B7" s="29">
        <v>1</v>
      </c>
      <c r="C7" s="95" t="s">
        <v>66</v>
      </c>
      <c r="D7" s="94">
        <f>'[1]Appendix 3'!D49</f>
        <v>46861</v>
      </c>
      <c r="E7" s="31">
        <f>'[1]Appendix 3'!F49+'[2]Appendix 3'!F48+'[3]Appendix 3'!F48</f>
        <v>131793</v>
      </c>
      <c r="F7" s="31">
        <f>'[1]Appendix 3'!H49+'[2]Appendix 3'!H48+'[3]Appendix 3'!H48</f>
        <v>0</v>
      </c>
      <c r="G7" s="31">
        <f>'[1]Appendix 3'!J49+'[2]Appendix 3'!J48+'[3]Appendix 3'!J48</f>
        <v>141402</v>
      </c>
      <c r="H7" s="31">
        <f>'[1]Appendix 3'!L49+'[2]Appendix 3'!L48+'[3]Appendix 3'!L48</f>
        <v>82</v>
      </c>
      <c r="I7" s="31">
        <f>'[1]Appendix 3'!N49+'[2]Appendix 3'!N48+'[3]Appendix 3'!N48</f>
        <v>5233</v>
      </c>
      <c r="J7" s="31">
        <f>'[3]Appendix 3'!P48</f>
        <v>31937</v>
      </c>
      <c r="K7" s="25">
        <f t="shared" ref="K7" si="0">IFERROR((H7/SUM($G7:$J7))*100,0)</f>
        <v>4.5898776405789966E-2</v>
      </c>
      <c r="L7" s="25">
        <f t="shared" ref="L7" si="1">IFERROR((I7/SUM($G7:$J7))*100,0)</f>
        <v>2.929125572335352</v>
      </c>
      <c r="M7" s="25">
        <f t="shared" ref="M7" si="2">IFERROR((G7/SUM($G7:$J7))*100,0)</f>
        <v>79.148521723555035</v>
      </c>
      <c r="N7" s="52">
        <v>70.039376819037841</v>
      </c>
    </row>
    <row r="8" spans="2:14" ht="15.5" x14ac:dyDescent="0.35">
      <c r="B8" s="24">
        <f>B7+1</f>
        <v>2</v>
      </c>
      <c r="C8" s="96" t="s">
        <v>122</v>
      </c>
      <c r="D8" s="94">
        <v>0</v>
      </c>
      <c r="E8" s="31">
        <v>0</v>
      </c>
      <c r="F8" s="31">
        <v>0</v>
      </c>
      <c r="G8" s="31">
        <v>0</v>
      </c>
      <c r="H8" s="31">
        <v>0</v>
      </c>
      <c r="I8" s="31">
        <v>0</v>
      </c>
      <c r="J8" s="31">
        <v>0</v>
      </c>
      <c r="K8" s="25">
        <f t="shared" ref="K8:K43" si="3">IFERROR((H8/SUM($G8:$J8))*100,0)</f>
        <v>0</v>
      </c>
      <c r="L8" s="25">
        <f t="shared" ref="L8:L43" si="4">IFERROR((I8/SUM($G8:$J8))*100,0)</f>
        <v>0</v>
      </c>
      <c r="M8" s="25">
        <f t="shared" ref="M8:M43" si="5">IFERROR((G8/SUM($G8:$J8))*100,0)</f>
        <v>0</v>
      </c>
      <c r="N8" s="52">
        <v>11.102968120190546</v>
      </c>
    </row>
    <row r="9" spans="2:14" ht="15.5" x14ac:dyDescent="0.35">
      <c r="B9" s="24">
        <f t="shared" ref="B9:B43" si="6">B8+1</f>
        <v>3</v>
      </c>
      <c r="C9" s="96" t="s">
        <v>49</v>
      </c>
      <c r="D9" s="94">
        <f>'[1]Appendix 3'!D51</f>
        <v>1454</v>
      </c>
      <c r="E9" s="31">
        <f>'[1]Appendix 3'!F51+'[2]Appendix 3'!F50+'[3]Appendix 3'!F50</f>
        <v>1318</v>
      </c>
      <c r="F9" s="31">
        <f>'[1]Appendix 3'!H51+'[2]Appendix 3'!H50+'[3]Appendix 3'!H50</f>
        <v>145</v>
      </c>
      <c r="G9" s="31">
        <f>'[1]Appendix 3'!J51+'[2]Appendix 3'!J50+'[3]Appendix 3'!J50</f>
        <v>1293</v>
      </c>
      <c r="H9" s="31">
        <f>'[1]Appendix 3'!L51+'[2]Appendix 3'!L50+'[3]Appendix 3'!L50</f>
        <v>13</v>
      </c>
      <c r="I9" s="31">
        <f>'[1]Appendix 3'!N51+'[2]Appendix 3'!N50+'[3]Appendix 3'!N50</f>
        <v>102</v>
      </c>
      <c r="J9" s="31">
        <f>'[3]Appendix 3'!P50</f>
        <v>1364</v>
      </c>
      <c r="K9" s="25">
        <f t="shared" si="3"/>
        <v>0.46897546897546899</v>
      </c>
      <c r="L9" s="25">
        <f t="shared" si="4"/>
        <v>3.6796536796536801</v>
      </c>
      <c r="M9" s="25">
        <f t="shared" si="5"/>
        <v>46.645021645021643</v>
      </c>
      <c r="N9" s="52">
        <v>43.642384105960261</v>
      </c>
    </row>
    <row r="10" spans="2:14" ht="15.5" x14ac:dyDescent="0.35">
      <c r="B10" s="24">
        <f t="shared" si="6"/>
        <v>4</v>
      </c>
      <c r="C10" s="96" t="s">
        <v>46</v>
      </c>
      <c r="D10" s="94">
        <f>'[1]Appendix 3'!D52</f>
        <v>0</v>
      </c>
      <c r="E10" s="31">
        <f>'[1]Appendix 3'!F52+'[2]Appendix 3'!F51+'[3]Appendix 3'!F51</f>
        <v>0</v>
      </c>
      <c r="F10" s="31">
        <f>'[1]Appendix 3'!H52+'[2]Appendix 3'!H51+'[3]Appendix 3'!H51</f>
        <v>0</v>
      </c>
      <c r="G10" s="31">
        <f>'[1]Appendix 3'!J52+'[2]Appendix 3'!J51+'[3]Appendix 3'!J51</f>
        <v>0</v>
      </c>
      <c r="H10" s="31">
        <f>'[1]Appendix 3'!L52+'[2]Appendix 3'!L51+'[3]Appendix 3'!L51</f>
        <v>0</v>
      </c>
      <c r="I10" s="31">
        <f>'[1]Appendix 3'!N52+'[2]Appendix 3'!N51+'[3]Appendix 3'!N51</f>
        <v>0</v>
      </c>
      <c r="J10" s="31">
        <f>'[3]Appendix 3'!P51</f>
        <v>0</v>
      </c>
      <c r="K10" s="25">
        <f t="shared" si="3"/>
        <v>0</v>
      </c>
      <c r="L10" s="25">
        <f t="shared" si="4"/>
        <v>0</v>
      </c>
      <c r="M10" s="25">
        <f t="shared" si="5"/>
        <v>0</v>
      </c>
      <c r="N10" s="52">
        <v>80.412371134020617</v>
      </c>
    </row>
    <row r="11" spans="2:14" ht="15.5" x14ac:dyDescent="0.35">
      <c r="B11" s="24">
        <f t="shared" si="6"/>
        <v>5</v>
      </c>
      <c r="C11" s="96" t="s">
        <v>54</v>
      </c>
      <c r="D11" s="94">
        <f>'[1]Appendix 3'!D53</f>
        <v>4052</v>
      </c>
      <c r="E11" s="31">
        <f>'[1]Appendix 3'!F53+'[2]Appendix 3'!F52+'[3]Appendix 3'!F52</f>
        <v>3010</v>
      </c>
      <c r="F11" s="31">
        <f>'[1]Appendix 3'!H53+'[2]Appendix 3'!H52+'[3]Appendix 3'!H52</f>
        <v>4023</v>
      </c>
      <c r="G11" s="31">
        <f>'[1]Appendix 3'!J53+'[2]Appendix 3'!J52+'[3]Appendix 3'!J52</f>
        <v>3113</v>
      </c>
      <c r="H11" s="31">
        <f>'[1]Appendix 3'!L53+'[2]Appendix 3'!L52+'[3]Appendix 3'!L52</f>
        <v>0</v>
      </c>
      <c r="I11" s="31">
        <f>'[1]Appendix 3'!N53+'[2]Appendix 3'!N52+'[3]Appendix 3'!N52</f>
        <v>0</v>
      </c>
      <c r="J11" s="31">
        <f>'[3]Appendix 3'!P52</f>
        <v>3949</v>
      </c>
      <c r="K11" s="25">
        <f t="shared" si="3"/>
        <v>0</v>
      </c>
      <c r="L11" s="25">
        <f t="shared" si="4"/>
        <v>0</v>
      </c>
      <c r="M11" s="25">
        <f t="shared" si="5"/>
        <v>44.0809968847352</v>
      </c>
      <c r="N11" s="52">
        <v>41.915137614678898</v>
      </c>
    </row>
    <row r="12" spans="2:14" ht="15.5" x14ac:dyDescent="0.35">
      <c r="B12" s="24">
        <f t="shared" si="6"/>
        <v>6</v>
      </c>
      <c r="C12" s="96" t="s">
        <v>58</v>
      </c>
      <c r="D12" s="94">
        <f>'[1]Appendix 3'!D54</f>
        <v>135594</v>
      </c>
      <c r="E12" s="31">
        <f>'[1]Appendix 3'!F54+'[2]Appendix 3'!F53+'[3]Appendix 3'!F53</f>
        <v>101353</v>
      </c>
      <c r="F12" s="31">
        <f>'[1]Appendix 3'!H54+'[2]Appendix 3'!H53+'[3]Appendix 3'!H53</f>
        <v>0</v>
      </c>
      <c r="G12" s="31">
        <f>'[1]Appendix 3'!J54+'[2]Appendix 3'!J53+'[3]Appendix 3'!J53</f>
        <v>79984</v>
      </c>
      <c r="H12" s="31">
        <f>'[1]Appendix 3'!L54+'[2]Appendix 3'!L53+'[3]Appendix 3'!L53</f>
        <v>0</v>
      </c>
      <c r="I12" s="31">
        <f>'[1]Appendix 3'!N54+'[2]Appendix 3'!N53+'[3]Appendix 3'!N53</f>
        <v>0</v>
      </c>
      <c r="J12" s="31">
        <f>'[3]Appendix 3'!P53</f>
        <v>156963</v>
      </c>
      <c r="K12" s="25">
        <f t="shared" si="3"/>
        <v>0</v>
      </c>
      <c r="L12" s="25">
        <f t="shared" si="4"/>
        <v>0</v>
      </c>
      <c r="M12" s="25">
        <f t="shared" si="5"/>
        <v>33.756072032986282</v>
      </c>
      <c r="N12" s="52">
        <v>65.285803159746138</v>
      </c>
    </row>
    <row r="13" spans="2:14" ht="15.5" x14ac:dyDescent="0.35">
      <c r="B13" s="24">
        <f t="shared" si="6"/>
        <v>7</v>
      </c>
      <c r="C13" s="96" t="s">
        <v>50</v>
      </c>
      <c r="D13" s="94">
        <f>'[1]Appendix 3'!D55</f>
        <v>3640</v>
      </c>
      <c r="E13" s="31">
        <f>'[1]Appendix 3'!F55+'[2]Appendix 3'!F54+'[3]Appendix 3'!F54</f>
        <v>1729</v>
      </c>
      <c r="F13" s="31">
        <f>'[1]Appendix 3'!H55+'[2]Appendix 3'!H54+'[3]Appendix 3'!H54</f>
        <v>1629</v>
      </c>
      <c r="G13" s="31">
        <f>'[1]Appendix 3'!J55+'[2]Appendix 3'!J54+'[3]Appendix 3'!J54</f>
        <v>2897</v>
      </c>
      <c r="H13" s="31">
        <f>'[1]Appendix 3'!L55+'[2]Appendix 3'!L54+'[3]Appendix 3'!L54</f>
        <v>0</v>
      </c>
      <c r="I13" s="31">
        <f>'[1]Appendix 3'!N55+'[2]Appendix 3'!N54+'[3]Appendix 3'!N54</f>
        <v>0</v>
      </c>
      <c r="J13" s="31">
        <f>'[3]Appendix 3'!P54</f>
        <v>2472</v>
      </c>
      <c r="K13" s="25">
        <f t="shared" si="3"/>
        <v>0</v>
      </c>
      <c r="L13" s="25">
        <f t="shared" si="4"/>
        <v>0</v>
      </c>
      <c r="M13" s="25">
        <f t="shared" si="5"/>
        <v>53.957906500279385</v>
      </c>
      <c r="N13" s="52">
        <v>39.383846794338048</v>
      </c>
    </row>
    <row r="14" spans="2:14" ht="15.5" x14ac:dyDescent="0.35">
      <c r="B14" s="24">
        <f t="shared" si="6"/>
        <v>8</v>
      </c>
      <c r="C14" s="97" t="s">
        <v>123</v>
      </c>
      <c r="D14" s="94">
        <v>0</v>
      </c>
      <c r="E14" s="31">
        <v>0</v>
      </c>
      <c r="F14" s="31">
        <v>0</v>
      </c>
      <c r="G14" s="31">
        <v>0</v>
      </c>
      <c r="H14" s="31">
        <v>0</v>
      </c>
      <c r="I14" s="31">
        <v>0</v>
      </c>
      <c r="J14" s="31">
        <v>0</v>
      </c>
      <c r="K14" s="25">
        <f t="shared" si="3"/>
        <v>0</v>
      </c>
      <c r="L14" s="25">
        <f t="shared" si="4"/>
        <v>0</v>
      </c>
      <c r="M14" s="25">
        <f t="shared" si="5"/>
        <v>0</v>
      </c>
      <c r="N14" s="52">
        <v>8.515424164524422</v>
      </c>
    </row>
    <row r="15" spans="2:14" ht="15.5" x14ac:dyDescent="0.35">
      <c r="B15" s="24">
        <f t="shared" si="6"/>
        <v>9</v>
      </c>
      <c r="C15" s="96" t="s">
        <v>53</v>
      </c>
      <c r="D15" s="94">
        <f>'[1]Appendix 3'!D57</f>
        <v>726</v>
      </c>
      <c r="E15" s="31">
        <f>'[1]Appendix 3'!F57+'[2]Appendix 3'!F56+'[3]Appendix 3'!F56</f>
        <v>434</v>
      </c>
      <c r="F15" s="31">
        <f>'[1]Appendix 3'!H57+'[2]Appendix 3'!H56+'[3]Appendix 3'!H56</f>
        <v>0</v>
      </c>
      <c r="G15" s="31">
        <f>'[1]Appendix 3'!J57+'[2]Appendix 3'!J56+'[3]Appendix 3'!J56</f>
        <v>201</v>
      </c>
      <c r="H15" s="31">
        <f>'[1]Appendix 3'!L57+'[2]Appendix 3'!L56+'[3]Appendix 3'!L56</f>
        <v>0</v>
      </c>
      <c r="I15" s="31">
        <f>'[1]Appendix 3'!N57+'[2]Appendix 3'!N56+'[3]Appendix 3'!N56</f>
        <v>0</v>
      </c>
      <c r="J15" s="31">
        <f>'[3]Appendix 3'!P56</f>
        <v>959</v>
      </c>
      <c r="K15" s="25">
        <f t="shared" si="3"/>
        <v>0</v>
      </c>
      <c r="L15" s="25">
        <f t="shared" si="4"/>
        <v>0</v>
      </c>
      <c r="M15" s="25">
        <f t="shared" si="5"/>
        <v>17.327586206896552</v>
      </c>
      <c r="N15" s="52">
        <v>18.882681564245811</v>
      </c>
    </row>
    <row r="16" spans="2:14" ht="15.5" x14ac:dyDescent="0.35">
      <c r="B16" s="24">
        <f t="shared" si="6"/>
        <v>10</v>
      </c>
      <c r="C16" s="96" t="s">
        <v>57</v>
      </c>
      <c r="D16" s="94">
        <f>'[1]Appendix 3'!D58</f>
        <v>4057</v>
      </c>
      <c r="E16" s="31">
        <f>'[1]Appendix 3'!F58+'[2]Appendix 3'!F57+'[3]Appendix 3'!F57</f>
        <v>1617</v>
      </c>
      <c r="F16" s="31">
        <f>'[1]Appendix 3'!H58+'[2]Appendix 3'!H57+'[3]Appendix 3'!H57</f>
        <v>1189</v>
      </c>
      <c r="G16" s="31">
        <f>'[1]Appendix 3'!J58+'[2]Appendix 3'!J57+'[3]Appendix 3'!J57</f>
        <v>1537</v>
      </c>
      <c r="H16" s="31">
        <f>'[1]Appendix 3'!L58+'[2]Appendix 3'!L57+'[3]Appendix 3'!L57</f>
        <v>1</v>
      </c>
      <c r="I16" s="31">
        <f>'[1]Appendix 3'!N58+'[2]Appendix 3'!N57+'[3]Appendix 3'!N57</f>
        <v>52</v>
      </c>
      <c r="J16" s="31">
        <f>'[3]Appendix 3'!P57</f>
        <v>4084</v>
      </c>
      <c r="K16" s="25">
        <f t="shared" si="3"/>
        <v>1.7624250969333802E-2</v>
      </c>
      <c r="L16" s="25">
        <f t="shared" si="4"/>
        <v>0.91646105040535786</v>
      </c>
      <c r="M16" s="25">
        <f t="shared" si="5"/>
        <v>27.088473739866053</v>
      </c>
      <c r="N16" s="52">
        <v>19.022169437846397</v>
      </c>
    </row>
    <row r="17" spans="2:14" ht="15.5" x14ac:dyDescent="0.35">
      <c r="B17" s="24">
        <f t="shared" si="6"/>
        <v>11</v>
      </c>
      <c r="C17" s="96" t="s">
        <v>124</v>
      </c>
      <c r="D17" s="94">
        <v>0</v>
      </c>
      <c r="E17" s="31">
        <v>0</v>
      </c>
      <c r="F17" s="31">
        <v>0</v>
      </c>
      <c r="G17" s="31">
        <v>0</v>
      </c>
      <c r="H17" s="31">
        <v>0</v>
      </c>
      <c r="I17" s="31">
        <v>0</v>
      </c>
      <c r="J17" s="31">
        <v>0</v>
      </c>
      <c r="K17" s="25">
        <f t="shared" si="3"/>
        <v>0</v>
      </c>
      <c r="L17" s="25">
        <f t="shared" si="4"/>
        <v>0</v>
      </c>
      <c r="M17" s="25">
        <f t="shared" si="5"/>
        <v>0</v>
      </c>
      <c r="N17" s="52">
        <v>53.52440174858161</v>
      </c>
    </row>
    <row r="18" spans="2:14" ht="15.5" x14ac:dyDescent="0.35">
      <c r="B18" s="24">
        <f t="shared" si="6"/>
        <v>12</v>
      </c>
      <c r="C18" s="96" t="s">
        <v>61</v>
      </c>
      <c r="D18" s="94">
        <f>'[1]Appendix 3'!D60</f>
        <v>4924</v>
      </c>
      <c r="E18" s="31">
        <f>'[1]Appendix 3'!F60+'[2]Appendix 3'!F59+'[3]Appendix 3'!F59</f>
        <v>2827</v>
      </c>
      <c r="F18" s="31">
        <f>'[1]Appendix 3'!H60+'[2]Appendix 3'!H59+'[3]Appendix 3'!H59</f>
        <v>670</v>
      </c>
      <c r="G18" s="31">
        <f>'[1]Appendix 3'!J60+'[2]Appendix 3'!J59+'[3]Appendix 3'!J59</f>
        <v>3115</v>
      </c>
      <c r="H18" s="31">
        <f>'[1]Appendix 3'!L60+'[2]Appendix 3'!L59+'[3]Appendix 3'!L59</f>
        <v>34</v>
      </c>
      <c r="I18" s="31">
        <f>'[1]Appendix 3'!N60+'[2]Appendix 3'!N59+'[3]Appendix 3'!N59</f>
        <v>0</v>
      </c>
      <c r="J18" s="31">
        <f>'[3]Appendix 3'!P59</f>
        <v>4602</v>
      </c>
      <c r="K18" s="25">
        <f t="shared" si="3"/>
        <v>0.4386530770223197</v>
      </c>
      <c r="L18" s="25">
        <f t="shared" si="4"/>
        <v>0</v>
      </c>
      <c r="M18" s="25">
        <f t="shared" si="5"/>
        <v>40.188362791897816</v>
      </c>
      <c r="N18" s="52">
        <v>41.45476049674749</v>
      </c>
    </row>
    <row r="19" spans="2:14" ht="15.5" x14ac:dyDescent="0.35">
      <c r="B19" s="24">
        <f t="shared" si="6"/>
        <v>13</v>
      </c>
      <c r="C19" s="96" t="s">
        <v>39</v>
      </c>
      <c r="D19" s="94">
        <f>'[1]Appendix 3'!D61</f>
        <v>6192</v>
      </c>
      <c r="E19" s="31">
        <f>'[1]Appendix 3'!F61+'[2]Appendix 3'!F60+'[3]Appendix 3'!F60</f>
        <v>1948</v>
      </c>
      <c r="F19" s="31">
        <f>'[1]Appendix 3'!H61+'[2]Appendix 3'!H60+'[3]Appendix 3'!H60</f>
        <v>3596</v>
      </c>
      <c r="G19" s="31">
        <f>'[1]Appendix 3'!J61+'[2]Appendix 3'!J60+'[3]Appendix 3'!J60</f>
        <v>2095</v>
      </c>
      <c r="H19" s="31">
        <f>'[1]Appendix 3'!L61+'[2]Appendix 3'!L60+'[3]Appendix 3'!L60</f>
        <v>0</v>
      </c>
      <c r="I19" s="31">
        <f>'[1]Appendix 3'!N61+'[2]Appendix 3'!N60+'[3]Appendix 3'!N60</f>
        <v>303</v>
      </c>
      <c r="J19" s="31">
        <f>'[3]Appendix 3'!P60</f>
        <v>5742</v>
      </c>
      <c r="K19" s="25">
        <f t="shared" si="3"/>
        <v>0</v>
      </c>
      <c r="L19" s="25">
        <f t="shared" si="4"/>
        <v>3.722358722358722</v>
      </c>
      <c r="M19" s="25">
        <f t="shared" si="5"/>
        <v>25.737100737100739</v>
      </c>
      <c r="N19" s="52">
        <v>18.578456758156396</v>
      </c>
    </row>
    <row r="20" spans="2:14" ht="15.5" x14ac:dyDescent="0.35">
      <c r="B20" s="24">
        <f t="shared" si="6"/>
        <v>14</v>
      </c>
      <c r="C20" s="96" t="s">
        <v>47</v>
      </c>
      <c r="D20" s="94">
        <f>'[1]Appendix 3'!D62</f>
        <v>6978</v>
      </c>
      <c r="E20" s="31">
        <f>'[1]Appendix 3'!F62+'[2]Appendix 3'!F61+'[3]Appendix 3'!F61</f>
        <v>31525</v>
      </c>
      <c r="F20" s="31">
        <f>'[1]Appendix 3'!H62+'[2]Appendix 3'!H61+'[3]Appendix 3'!H61</f>
        <v>7780</v>
      </c>
      <c r="G20" s="31">
        <f>'[1]Appendix 3'!J62+'[2]Appendix 3'!J61+'[3]Appendix 3'!J61</f>
        <v>31612</v>
      </c>
      <c r="H20" s="31">
        <f>'[1]Appendix 3'!L62+'[2]Appendix 3'!L61+'[3]Appendix 3'!L61</f>
        <v>28</v>
      </c>
      <c r="I20" s="31">
        <f>'[1]Appendix 3'!N62+'[2]Appendix 3'!N61+'[3]Appendix 3'!N61</f>
        <v>21</v>
      </c>
      <c r="J20" s="31">
        <f>'[3]Appendix 3'!P61</f>
        <v>6842</v>
      </c>
      <c r="K20" s="25">
        <f t="shared" si="3"/>
        <v>7.2721606108614903E-2</v>
      </c>
      <c r="L20" s="25">
        <f t="shared" si="4"/>
        <v>5.4541204581461188E-2</v>
      </c>
      <c r="M20" s="25">
        <f t="shared" si="5"/>
        <v>82.102693296626242</v>
      </c>
      <c r="N20" s="52">
        <v>82.167934464599185</v>
      </c>
    </row>
    <row r="21" spans="2:14" ht="15.5" x14ac:dyDescent="0.35">
      <c r="B21" s="24">
        <f t="shared" si="6"/>
        <v>15</v>
      </c>
      <c r="C21" s="96" t="s">
        <v>60</v>
      </c>
      <c r="D21" s="94">
        <f>'[1]Appendix 3'!D63</f>
        <v>2118</v>
      </c>
      <c r="E21" s="31">
        <f>'[1]Appendix 3'!F63+'[2]Appendix 3'!F62+'[3]Appendix 3'!F62</f>
        <v>3566</v>
      </c>
      <c r="F21" s="31">
        <f>'[1]Appendix 3'!H63+'[2]Appendix 3'!H62+'[3]Appendix 3'!H62</f>
        <v>2237</v>
      </c>
      <c r="G21" s="31">
        <f>'[1]Appendix 3'!J63+'[2]Appendix 3'!J62+'[3]Appendix 3'!J62</f>
        <v>2523</v>
      </c>
      <c r="H21" s="31">
        <f>'[1]Appendix 3'!L63+'[2]Appendix 3'!L62+'[3]Appendix 3'!L62</f>
        <v>17</v>
      </c>
      <c r="I21" s="31">
        <f>'[1]Appendix 3'!N63+'[2]Appendix 3'!N62+'[3]Appendix 3'!N62</f>
        <v>40</v>
      </c>
      <c r="J21" s="31">
        <f>'[3]Appendix 3'!P62</f>
        <v>3104</v>
      </c>
      <c r="K21" s="25">
        <f t="shared" si="3"/>
        <v>0.29908515130190005</v>
      </c>
      <c r="L21" s="25">
        <f t="shared" si="4"/>
        <v>0.70372976776917662</v>
      </c>
      <c r="M21" s="25">
        <f t="shared" si="5"/>
        <v>44.387755102040813</v>
      </c>
      <c r="N21" s="52">
        <v>52.748460861917323</v>
      </c>
    </row>
    <row r="22" spans="2:14" ht="15.5" x14ac:dyDescent="0.35">
      <c r="B22" s="24">
        <f t="shared" si="6"/>
        <v>16</v>
      </c>
      <c r="C22" s="96" t="s">
        <v>41</v>
      </c>
      <c r="D22" s="94">
        <f>'[1]Appendix 3'!D64</f>
        <v>1204</v>
      </c>
      <c r="E22" s="31">
        <f>'[1]Appendix 3'!F64+'[2]Appendix 3'!F63+'[3]Appendix 3'!F63</f>
        <v>691</v>
      </c>
      <c r="F22" s="31">
        <f>'[1]Appendix 3'!H64+'[2]Appendix 3'!H63+'[3]Appendix 3'!H63</f>
        <v>150</v>
      </c>
      <c r="G22" s="31">
        <f>'[1]Appendix 3'!J64+'[2]Appendix 3'!J63+'[3]Appendix 3'!J63</f>
        <v>750</v>
      </c>
      <c r="H22" s="31">
        <f>'[1]Appendix 3'!L64+'[2]Appendix 3'!L63+'[3]Appendix 3'!L63</f>
        <v>0</v>
      </c>
      <c r="I22" s="31">
        <f>'[1]Appendix 3'!N64+'[2]Appendix 3'!N63+'[3]Appendix 3'!N63</f>
        <v>34</v>
      </c>
      <c r="J22" s="31">
        <f>'[3]Appendix 3'!P63</f>
        <v>1111</v>
      </c>
      <c r="K22" s="25">
        <f t="shared" si="3"/>
        <v>0</v>
      </c>
      <c r="L22" s="25">
        <f t="shared" si="4"/>
        <v>1.7941952506596308</v>
      </c>
      <c r="M22" s="25">
        <f t="shared" si="5"/>
        <v>39.577836411609496</v>
      </c>
      <c r="N22" s="52">
        <v>34.7004856988667</v>
      </c>
    </row>
    <row r="23" spans="2:14" ht="15.5" x14ac:dyDescent="0.35">
      <c r="B23" s="24">
        <f t="shared" si="6"/>
        <v>17</v>
      </c>
      <c r="C23" s="96" t="s">
        <v>125</v>
      </c>
      <c r="D23" s="94">
        <v>0</v>
      </c>
      <c r="E23" s="31">
        <v>0</v>
      </c>
      <c r="F23" s="31">
        <v>0</v>
      </c>
      <c r="G23" s="31">
        <v>0</v>
      </c>
      <c r="H23" s="31">
        <v>0</v>
      </c>
      <c r="I23" s="31">
        <v>0</v>
      </c>
      <c r="J23" s="31">
        <v>0</v>
      </c>
      <c r="K23" s="25">
        <f t="shared" si="3"/>
        <v>0</v>
      </c>
      <c r="L23" s="25">
        <f t="shared" si="4"/>
        <v>0</v>
      </c>
      <c r="M23" s="25">
        <f t="shared" si="5"/>
        <v>0</v>
      </c>
      <c r="N23" s="52">
        <v>5.0145348837209305</v>
      </c>
    </row>
    <row r="24" spans="2:14" ht="15.5" x14ac:dyDescent="0.35">
      <c r="B24" s="24">
        <f t="shared" si="6"/>
        <v>18</v>
      </c>
      <c r="C24" s="96" t="s">
        <v>73</v>
      </c>
      <c r="D24" s="94">
        <f>'[1]Appendix 3'!D66</f>
        <v>3422</v>
      </c>
      <c r="E24" s="31">
        <f>'[1]Appendix 3'!F66+'[2]Appendix 3'!F65+'[3]Appendix 3'!F65</f>
        <v>2279</v>
      </c>
      <c r="F24" s="31">
        <f>'[1]Appendix 3'!H66+'[2]Appendix 3'!H65+'[3]Appendix 3'!H65</f>
        <v>817</v>
      </c>
      <c r="G24" s="31">
        <f>'[1]Appendix 3'!J66+'[2]Appendix 3'!J65+'[3]Appendix 3'!J65</f>
        <v>1207</v>
      </c>
      <c r="H24" s="31">
        <f>'[1]Appendix 3'!L66+'[2]Appendix 3'!L65+'[3]Appendix 3'!L65</f>
        <v>0</v>
      </c>
      <c r="I24" s="31">
        <f>'[1]Appendix 3'!N66+'[2]Appendix 3'!N65+'[3]Appendix 3'!N65</f>
        <v>113</v>
      </c>
      <c r="J24" s="31">
        <f>'[3]Appendix 3'!P65</f>
        <v>4381</v>
      </c>
      <c r="K24" s="25">
        <f t="shared" si="3"/>
        <v>0</v>
      </c>
      <c r="L24" s="25">
        <f t="shared" si="4"/>
        <v>1.9821084020347306</v>
      </c>
      <c r="M24" s="25">
        <f t="shared" si="5"/>
        <v>21.171724258901946</v>
      </c>
      <c r="N24" s="52">
        <v>22.195600087126987</v>
      </c>
    </row>
    <row r="25" spans="2:14" ht="15.5" x14ac:dyDescent="0.35">
      <c r="B25" s="24">
        <f t="shared" si="6"/>
        <v>19</v>
      </c>
      <c r="C25" s="96" t="s">
        <v>72</v>
      </c>
      <c r="D25" s="94">
        <f>'[1]Appendix 3'!D67</f>
        <v>79453</v>
      </c>
      <c r="E25" s="31">
        <f>'[1]Appendix 3'!F67+'[2]Appendix 3'!F66+'[3]Appendix 3'!F66</f>
        <v>1201959</v>
      </c>
      <c r="F25" s="31">
        <f>'[1]Appendix 3'!H67+'[2]Appendix 3'!H66+'[3]Appendix 3'!H66</f>
        <v>0</v>
      </c>
      <c r="G25" s="31">
        <f>'[1]Appendix 3'!J67+'[2]Appendix 3'!J66+'[3]Appendix 3'!J66</f>
        <v>1196921</v>
      </c>
      <c r="H25" s="31">
        <f>'[1]Appendix 3'!L67+'[2]Appendix 3'!L66+'[3]Appendix 3'!L66</f>
        <v>0</v>
      </c>
      <c r="I25" s="31">
        <f>'[1]Appendix 3'!N67+'[2]Appendix 3'!N66+'[3]Appendix 3'!N66</f>
        <v>0</v>
      </c>
      <c r="J25" s="31">
        <f>'[3]Appendix 3'!P66</f>
        <v>149107</v>
      </c>
      <c r="K25" s="25">
        <f t="shared" si="3"/>
        <v>0</v>
      </c>
      <c r="L25" s="25">
        <f t="shared" si="4"/>
        <v>0</v>
      </c>
      <c r="M25" s="25">
        <f t="shared" si="5"/>
        <v>88.922444406802825</v>
      </c>
      <c r="N25" s="52">
        <v>89.519879905236252</v>
      </c>
    </row>
    <row r="26" spans="2:14" ht="15.5" x14ac:dyDescent="0.35">
      <c r="B26" s="24">
        <f t="shared" si="6"/>
        <v>20</v>
      </c>
      <c r="C26" s="97" t="s">
        <v>14</v>
      </c>
      <c r="D26" s="94">
        <f>'[1]Appendix 3'!D68</f>
        <v>5198</v>
      </c>
      <c r="E26" s="31">
        <f>'[1]Appendix 3'!F68+'[2]Appendix 3'!F67+'[3]Appendix 3'!F67</f>
        <v>3037</v>
      </c>
      <c r="F26" s="31">
        <f>'[1]Appendix 3'!H68+'[2]Appendix 3'!H67+'[3]Appendix 3'!H67</f>
        <v>208</v>
      </c>
      <c r="G26" s="31">
        <f>'[1]Appendix 3'!J68+'[2]Appendix 3'!J67+'[3]Appendix 3'!J67</f>
        <v>2596</v>
      </c>
      <c r="H26" s="31">
        <f>'[1]Appendix 3'!L68+'[2]Appendix 3'!L67+'[3]Appendix 3'!L67</f>
        <v>0</v>
      </c>
      <c r="I26" s="31">
        <f>'[1]Appendix 3'!N68+'[2]Appendix 3'!N67+'[3]Appendix 3'!N67</f>
        <v>159</v>
      </c>
      <c r="J26" s="31">
        <f>'[3]Appendix 3'!P67</f>
        <v>5480</v>
      </c>
      <c r="K26" s="25">
        <f t="shared" si="3"/>
        <v>0</v>
      </c>
      <c r="L26" s="25">
        <f t="shared" si="4"/>
        <v>1.9307832422586522</v>
      </c>
      <c r="M26" s="25">
        <f t="shared" si="5"/>
        <v>31.523982999392835</v>
      </c>
      <c r="N26" s="52">
        <v>34.143738140417454</v>
      </c>
    </row>
    <row r="27" spans="2:14" ht="15.5" x14ac:dyDescent="0.35">
      <c r="B27" s="24">
        <f t="shared" si="6"/>
        <v>21</v>
      </c>
      <c r="C27" s="96" t="s">
        <v>59</v>
      </c>
      <c r="D27" s="94">
        <f>'[1]Appendix 3'!D69</f>
        <v>9703</v>
      </c>
      <c r="E27" s="31">
        <f>'[1]Appendix 3'!F69+'[2]Appendix 3'!F68+'[3]Appendix 3'!F68</f>
        <v>2400</v>
      </c>
      <c r="F27" s="31">
        <f>'[1]Appendix 3'!H69+'[2]Appendix 3'!H68+'[3]Appendix 3'!H68</f>
        <v>1081</v>
      </c>
      <c r="G27" s="31">
        <f>'[1]Appendix 3'!J69+'[2]Appendix 3'!J68+'[3]Appendix 3'!J68</f>
        <v>1449</v>
      </c>
      <c r="H27" s="31">
        <f>'[1]Appendix 3'!L69+'[2]Appendix 3'!L68+'[3]Appendix 3'!L68</f>
        <v>33</v>
      </c>
      <c r="I27" s="31">
        <f>'[1]Appendix 3'!N69+'[2]Appendix 3'!N68+'[3]Appendix 3'!N68</f>
        <v>16</v>
      </c>
      <c r="J27" s="31">
        <f>'[3]Appendix 3'!P68</f>
        <v>10605</v>
      </c>
      <c r="K27" s="25">
        <f t="shared" si="3"/>
        <v>0.27265967115591178</v>
      </c>
      <c r="L27" s="25">
        <f t="shared" si="4"/>
        <v>0.13219862843922994</v>
      </c>
      <c r="M27" s="25">
        <f t="shared" si="5"/>
        <v>11.972238288027762</v>
      </c>
      <c r="N27" s="52">
        <v>0</v>
      </c>
    </row>
    <row r="28" spans="2:14" ht="15.5" x14ac:dyDescent="0.35">
      <c r="B28" s="24">
        <f t="shared" si="6"/>
        <v>22</v>
      </c>
      <c r="C28" s="96" t="s">
        <v>38</v>
      </c>
      <c r="D28" s="94">
        <f>'[1]Appendix 3'!D70</f>
        <v>33297</v>
      </c>
      <c r="E28" s="31">
        <f>'[1]Appendix 3'!F70+'[2]Appendix 3'!F69+'[3]Appendix 3'!F69</f>
        <v>112815</v>
      </c>
      <c r="F28" s="31">
        <f>'[1]Appendix 3'!H70+'[2]Appendix 3'!H69+'[3]Appendix 3'!H69</f>
        <v>260</v>
      </c>
      <c r="G28" s="31">
        <f>'[1]Appendix 3'!J70+'[2]Appendix 3'!J69+'[3]Appendix 3'!J69</f>
        <v>120975</v>
      </c>
      <c r="H28" s="31">
        <f>'[1]Appendix 3'!L70+'[2]Appendix 3'!L69+'[3]Appendix 3'!L69</f>
        <v>0</v>
      </c>
      <c r="I28" s="31">
        <f>'[1]Appendix 3'!N70+'[2]Appendix 3'!N69+'[3]Appendix 3'!N69</f>
        <v>0</v>
      </c>
      <c r="J28" s="31">
        <f>'[3]Appendix 3'!P69</f>
        <v>25137</v>
      </c>
      <c r="K28" s="25">
        <f t="shared" si="3"/>
        <v>0</v>
      </c>
      <c r="L28" s="25">
        <f t="shared" si="4"/>
        <v>0</v>
      </c>
      <c r="M28" s="25">
        <f t="shared" si="5"/>
        <v>82.796074244415237</v>
      </c>
      <c r="N28" s="52">
        <v>82.200019244956209</v>
      </c>
    </row>
    <row r="29" spans="2:14" ht="15.5" x14ac:dyDescent="0.35">
      <c r="B29" s="24">
        <f t="shared" si="6"/>
        <v>23</v>
      </c>
      <c r="C29" s="96" t="s">
        <v>42</v>
      </c>
      <c r="D29" s="94">
        <f>'[1]Appendix 3'!D71</f>
        <v>830</v>
      </c>
      <c r="E29" s="31">
        <f>'[1]Appendix 3'!F71+'[2]Appendix 3'!F70+'[3]Appendix 3'!F70</f>
        <v>363</v>
      </c>
      <c r="F29" s="31">
        <f>'[1]Appendix 3'!H71+'[2]Appendix 3'!H70+'[3]Appendix 3'!H70</f>
        <v>0</v>
      </c>
      <c r="G29" s="31">
        <f>'[1]Appendix 3'!J71+'[2]Appendix 3'!J70+'[3]Appendix 3'!J70</f>
        <v>304</v>
      </c>
      <c r="H29" s="31">
        <f>'[1]Appendix 3'!L71+'[2]Appendix 3'!L70+'[3]Appendix 3'!L70</f>
        <v>10</v>
      </c>
      <c r="I29" s="31">
        <f>'[1]Appendix 3'!N71+'[2]Appendix 3'!N70+'[3]Appendix 3'!N70</f>
        <v>57</v>
      </c>
      <c r="J29" s="31">
        <f>'[3]Appendix 3'!P70</f>
        <v>822</v>
      </c>
      <c r="K29" s="25">
        <f t="shared" si="3"/>
        <v>0.83822296730930423</v>
      </c>
      <c r="L29" s="25">
        <f t="shared" si="4"/>
        <v>4.7778709136630342</v>
      </c>
      <c r="M29" s="25">
        <f t="shared" si="5"/>
        <v>25.48197820620285</v>
      </c>
      <c r="N29" s="52">
        <v>20.604914933837428</v>
      </c>
    </row>
    <row r="30" spans="2:14" ht="15.5" x14ac:dyDescent="0.35">
      <c r="B30" s="24">
        <f t="shared" si="6"/>
        <v>24</v>
      </c>
      <c r="C30" s="97" t="s">
        <v>69</v>
      </c>
      <c r="D30" s="94">
        <f>'[1]Appendix 3'!D72</f>
        <v>4493</v>
      </c>
      <c r="E30" s="31">
        <f>'[1]Appendix 3'!F72+'[2]Appendix 3'!F71+'[3]Appendix 3'!F71</f>
        <v>1943</v>
      </c>
      <c r="F30" s="31">
        <f>'[1]Appendix 3'!H72+'[2]Appendix 3'!H71+'[3]Appendix 3'!H71</f>
        <v>1374</v>
      </c>
      <c r="G30" s="31">
        <f>'[1]Appendix 3'!J72+'[2]Appendix 3'!J71+'[3]Appendix 3'!J71</f>
        <v>1117</v>
      </c>
      <c r="H30" s="31">
        <f>'[1]Appendix 3'!L72+'[2]Appendix 3'!L71+'[3]Appendix 3'!L71</f>
        <v>13</v>
      </c>
      <c r="I30" s="31">
        <f>'[1]Appendix 3'!N72+'[2]Appendix 3'!N71+'[3]Appendix 3'!N71</f>
        <v>167</v>
      </c>
      <c r="J30" s="31">
        <f>'[3]Appendix 3'!P71</f>
        <v>5139</v>
      </c>
      <c r="K30" s="25">
        <f t="shared" si="3"/>
        <v>0.20198881292728404</v>
      </c>
      <c r="L30" s="25">
        <f t="shared" si="4"/>
        <v>2.5947793660658793</v>
      </c>
      <c r="M30" s="25">
        <f t="shared" si="5"/>
        <v>17.355500310752021</v>
      </c>
      <c r="N30" s="52">
        <v>14.531138153185397</v>
      </c>
    </row>
    <row r="31" spans="2:14" ht="15.5" x14ac:dyDescent="0.35">
      <c r="B31" s="24">
        <f t="shared" si="6"/>
        <v>25</v>
      </c>
      <c r="C31" s="96" t="s">
        <v>68</v>
      </c>
      <c r="D31" s="94">
        <f>'[1]Appendix 3'!D73</f>
        <v>7597</v>
      </c>
      <c r="E31" s="31">
        <f>'[1]Appendix 3'!F73+'[2]Appendix 3'!F72+'[3]Appendix 3'!F72</f>
        <v>36693</v>
      </c>
      <c r="F31" s="31">
        <f>'[1]Appendix 3'!H73+'[2]Appendix 3'!H72+'[3]Appendix 3'!H72</f>
        <v>0</v>
      </c>
      <c r="G31" s="31">
        <f>'[1]Appendix 3'!J73+'[2]Appendix 3'!J72+'[3]Appendix 3'!J72</f>
        <v>34928</v>
      </c>
      <c r="H31" s="31">
        <f>'[1]Appendix 3'!L73+'[2]Appendix 3'!L72+'[3]Appendix 3'!L72</f>
        <v>1432</v>
      </c>
      <c r="I31" s="31">
        <f>'[1]Appendix 3'!N73+'[2]Appendix 3'!N72+'[3]Appendix 3'!N72</f>
        <v>9</v>
      </c>
      <c r="J31" s="31">
        <f>'[3]Appendix 3'!P72</f>
        <v>7921</v>
      </c>
      <c r="K31" s="25">
        <f t="shared" si="3"/>
        <v>3.2332354933393543</v>
      </c>
      <c r="L31" s="25">
        <f t="shared" si="4"/>
        <v>2.0320614134116052E-2</v>
      </c>
      <c r="M31" s="25">
        <f t="shared" si="5"/>
        <v>78.86204560848951</v>
      </c>
      <c r="N31" s="52">
        <v>82.081408140814077</v>
      </c>
    </row>
    <row r="32" spans="2:14" ht="15.5" x14ac:dyDescent="0.35">
      <c r="B32" s="24">
        <f t="shared" si="6"/>
        <v>26</v>
      </c>
      <c r="C32" s="96" t="s">
        <v>51</v>
      </c>
      <c r="D32" s="94">
        <f>'[1]Appendix 3'!D74</f>
        <v>4013</v>
      </c>
      <c r="E32" s="31">
        <f>'[1]Appendix 3'!F74+'[2]Appendix 3'!F73+'[3]Appendix 3'!F73</f>
        <v>1183</v>
      </c>
      <c r="F32" s="31">
        <f>'[1]Appendix 3'!H74+'[2]Appendix 3'!H73+'[3]Appendix 3'!H73</f>
        <v>0</v>
      </c>
      <c r="G32" s="31">
        <f>'[1]Appendix 3'!J74+'[2]Appendix 3'!J73+'[3]Appendix 3'!J73</f>
        <v>1228</v>
      </c>
      <c r="H32" s="31">
        <f>'[1]Appendix 3'!L74+'[2]Appendix 3'!L73+'[3]Appendix 3'!L73</f>
        <v>0</v>
      </c>
      <c r="I32" s="31">
        <f>'[1]Appendix 3'!N74+'[2]Appendix 3'!N73+'[3]Appendix 3'!N73</f>
        <v>122</v>
      </c>
      <c r="J32" s="31">
        <f>'[3]Appendix 3'!P73</f>
        <v>3846</v>
      </c>
      <c r="K32" s="25">
        <f t="shared" si="3"/>
        <v>0</v>
      </c>
      <c r="L32" s="25">
        <f t="shared" si="4"/>
        <v>2.3479599692070825</v>
      </c>
      <c r="M32" s="25">
        <f t="shared" si="5"/>
        <v>23.633564280215548</v>
      </c>
      <c r="N32" s="52">
        <v>22.011238132144932</v>
      </c>
    </row>
    <row r="33" spans="2:15" ht="15.5" x14ac:dyDescent="0.35">
      <c r="B33" s="24">
        <f t="shared" si="6"/>
        <v>27</v>
      </c>
      <c r="C33" s="96" t="s">
        <v>108</v>
      </c>
      <c r="D33" s="94">
        <f>'[1]Appendix 3'!D75</f>
        <v>1474</v>
      </c>
      <c r="E33" s="31">
        <f>'[1]Appendix 3'!F75+'[2]Appendix 3'!F74+'[3]Appendix 3'!F74</f>
        <v>1384</v>
      </c>
      <c r="F33" s="31">
        <f>'[1]Appendix 3'!H75+'[2]Appendix 3'!H74+'[3]Appendix 3'!H74</f>
        <v>1098</v>
      </c>
      <c r="G33" s="31">
        <f>'[1]Appendix 3'!J75+'[2]Appendix 3'!J74+'[3]Appendix 3'!J74</f>
        <v>391</v>
      </c>
      <c r="H33" s="31">
        <f>'[1]Appendix 3'!L75+'[2]Appendix 3'!L74+'[3]Appendix 3'!L74</f>
        <v>23</v>
      </c>
      <c r="I33" s="31">
        <f>'[1]Appendix 3'!N75+'[2]Appendix 3'!N74+'[3]Appendix 3'!N74</f>
        <v>869</v>
      </c>
      <c r="J33" s="31">
        <f>'[3]Appendix 3'!P74</f>
        <v>1575</v>
      </c>
      <c r="K33" s="25">
        <f t="shared" si="3"/>
        <v>0.80475857242827153</v>
      </c>
      <c r="L33" s="25">
        <f t="shared" si="4"/>
        <v>30.405878236529045</v>
      </c>
      <c r="M33" s="25">
        <f t="shared" si="5"/>
        <v>13.680895731280614</v>
      </c>
      <c r="N33" s="52">
        <v>8.6206896551724146</v>
      </c>
    </row>
    <row r="34" spans="2:15" ht="15.5" x14ac:dyDescent="0.35">
      <c r="B34" s="24">
        <f t="shared" si="6"/>
        <v>28</v>
      </c>
      <c r="C34" s="96" t="s">
        <v>56</v>
      </c>
      <c r="D34" s="94">
        <f>'[1]Appendix 3'!D76</f>
        <v>3906</v>
      </c>
      <c r="E34" s="31">
        <f>'[1]Appendix 3'!F76+'[2]Appendix 3'!F75+'[3]Appendix 3'!F75</f>
        <v>1035</v>
      </c>
      <c r="F34" s="31">
        <f>'[1]Appendix 3'!H76+'[2]Appendix 3'!H75+'[3]Appendix 3'!H75</f>
        <v>1126</v>
      </c>
      <c r="G34" s="31">
        <f>'[1]Appendix 3'!J76+'[2]Appendix 3'!J75+'[3]Appendix 3'!J75</f>
        <v>1470</v>
      </c>
      <c r="H34" s="31">
        <f>'[1]Appendix 3'!L76+'[2]Appendix 3'!L75+'[3]Appendix 3'!L75</f>
        <v>12</v>
      </c>
      <c r="I34" s="31">
        <f>'[1]Appendix 3'!N76+'[2]Appendix 3'!N75+'[3]Appendix 3'!N75</f>
        <v>426</v>
      </c>
      <c r="J34" s="31">
        <f>'[3]Appendix 3'!P75</f>
        <v>3033</v>
      </c>
      <c r="K34" s="25">
        <f t="shared" si="3"/>
        <v>0.24286581663630846</v>
      </c>
      <c r="L34" s="25">
        <f t="shared" si="4"/>
        <v>8.6217364905889493</v>
      </c>
      <c r="M34" s="25">
        <f t="shared" si="5"/>
        <v>29.751062537947782</v>
      </c>
      <c r="N34" s="52">
        <v>19.011170872983037</v>
      </c>
    </row>
    <row r="35" spans="2:15" ht="15.5" x14ac:dyDescent="0.35">
      <c r="B35" s="24">
        <f t="shared" si="6"/>
        <v>29</v>
      </c>
      <c r="C35" s="96" t="s">
        <v>64</v>
      </c>
      <c r="D35" s="94">
        <f>'[1]Appendix 3'!D77</f>
        <v>1250</v>
      </c>
      <c r="E35" s="31">
        <f>'[1]Appendix 3'!F77+'[2]Appendix 3'!F76+'[3]Appendix 3'!F76</f>
        <v>817</v>
      </c>
      <c r="F35" s="31">
        <f>'[1]Appendix 3'!H77+'[2]Appendix 3'!H76+'[3]Appendix 3'!H76</f>
        <v>2025</v>
      </c>
      <c r="G35" s="31">
        <f>'[1]Appendix 3'!J77+'[2]Appendix 3'!J76+'[3]Appendix 3'!J76</f>
        <v>1023</v>
      </c>
      <c r="H35" s="31">
        <f>'[1]Appendix 3'!L77+'[2]Appendix 3'!L76+'[3]Appendix 3'!L76</f>
        <v>22</v>
      </c>
      <c r="I35" s="31">
        <f>'[1]Appendix 3'!N77+'[2]Appendix 3'!N76+'[3]Appendix 3'!N76</f>
        <v>324</v>
      </c>
      <c r="J35" s="31">
        <f>'[3]Appendix 3'!P76</f>
        <v>700</v>
      </c>
      <c r="K35" s="25">
        <f t="shared" si="3"/>
        <v>1.0633156114064766</v>
      </c>
      <c r="L35" s="25">
        <f t="shared" si="4"/>
        <v>15.659739004349927</v>
      </c>
      <c r="M35" s="25">
        <f t="shared" si="5"/>
        <v>49.444175930401158</v>
      </c>
      <c r="N35" s="52">
        <v>33.300637567435018</v>
      </c>
    </row>
    <row r="36" spans="2:15" ht="15.5" x14ac:dyDescent="0.35">
      <c r="B36" s="24">
        <f t="shared" si="6"/>
        <v>30</v>
      </c>
      <c r="C36" s="96" t="s">
        <v>55</v>
      </c>
      <c r="D36" s="94">
        <f>'[1]Appendix 3'!D79</f>
        <v>17890</v>
      </c>
      <c r="E36" s="31">
        <f>'[1]Appendix 3'!F79+'[2]Appendix 3'!F77+'[3]Appendix 3'!F77</f>
        <v>6926</v>
      </c>
      <c r="F36" s="31">
        <f>'[1]Appendix 3'!H79+'[2]Appendix 3'!H77+'[3]Appendix 3'!H77</f>
        <v>1590</v>
      </c>
      <c r="G36" s="31">
        <f>'[1]Appendix 3'!J79+'[2]Appendix 3'!J77+'[3]Appendix 3'!J77</f>
        <v>12779</v>
      </c>
      <c r="H36" s="31">
        <f>'[1]Appendix 3'!L79+'[2]Appendix 3'!L77+'[3]Appendix 3'!L77</f>
        <v>7</v>
      </c>
      <c r="I36" s="31">
        <f>'[1]Appendix 3'!N79+'[2]Appendix 3'!N77+'[3]Appendix 3'!N77</f>
        <v>112</v>
      </c>
      <c r="J36" s="31">
        <f>'[3]Appendix 3'!P77</f>
        <v>11918</v>
      </c>
      <c r="K36" s="25">
        <f t="shared" si="3"/>
        <v>2.8207607994842038E-2</v>
      </c>
      <c r="L36" s="25">
        <f t="shared" si="4"/>
        <v>0.4513217279174726</v>
      </c>
      <c r="M36" s="25">
        <f t="shared" si="5"/>
        <v>51.495003223726634</v>
      </c>
      <c r="N36" s="52">
        <v>45.676375015043931</v>
      </c>
    </row>
    <row r="37" spans="2:15" ht="15.5" x14ac:dyDescent="0.35">
      <c r="B37" s="24">
        <f t="shared" si="6"/>
        <v>31</v>
      </c>
      <c r="C37" s="62" t="s">
        <v>115</v>
      </c>
      <c r="D37" s="94">
        <f>'[1]Appendix 3'!D80</f>
        <v>0</v>
      </c>
      <c r="E37" s="31">
        <f>'[1]Appendix 3'!F80+'[2]Appendix 3'!F78+'[3]Appendix 3'!F78</f>
        <v>0</v>
      </c>
      <c r="F37" s="31">
        <f>'[1]Appendix 3'!H80+'[2]Appendix 3'!H78+'[3]Appendix 3'!H78</f>
        <v>0</v>
      </c>
      <c r="G37" s="31">
        <f>'[1]Appendix 3'!J80+'[2]Appendix 3'!J78+'[3]Appendix 3'!J78</f>
        <v>0</v>
      </c>
      <c r="H37" s="31">
        <f>'[1]Appendix 3'!L80+'[2]Appendix 3'!L78+'[3]Appendix 3'!L78</f>
        <v>0</v>
      </c>
      <c r="I37" s="31">
        <f>'[1]Appendix 3'!N80+'[2]Appendix 3'!N78+'[3]Appendix 3'!N78</f>
        <v>0</v>
      </c>
      <c r="J37" s="31">
        <f>'[3]Appendix 3'!P78</f>
        <v>0</v>
      </c>
      <c r="K37" s="25">
        <f t="shared" si="3"/>
        <v>0</v>
      </c>
      <c r="L37" s="25">
        <f t="shared" si="4"/>
        <v>0</v>
      </c>
      <c r="M37" s="25">
        <f t="shared" si="5"/>
        <v>0</v>
      </c>
      <c r="N37" s="52">
        <v>0</v>
      </c>
    </row>
    <row r="38" spans="2:15" ht="15.5" x14ac:dyDescent="0.35">
      <c r="B38" s="24">
        <f t="shared" si="6"/>
        <v>32</v>
      </c>
      <c r="C38" s="96" t="s">
        <v>15</v>
      </c>
      <c r="D38" s="94">
        <f>'[1]Appendix 3'!D81</f>
        <v>11709</v>
      </c>
      <c r="E38" s="31">
        <f>'[1]Appendix 3'!F81+'[2]Appendix 3'!F79+'[3]Appendix 3'!F79</f>
        <v>1028</v>
      </c>
      <c r="F38" s="31">
        <f>'[1]Appendix 3'!H81+'[2]Appendix 3'!H79+'[3]Appendix 3'!H79</f>
        <v>3</v>
      </c>
      <c r="G38" s="31">
        <f>'[1]Appendix 3'!J81+'[2]Appendix 3'!J79+'[3]Appendix 3'!J79</f>
        <v>7850</v>
      </c>
      <c r="H38" s="31">
        <f>'[1]Appendix 3'!L81+'[2]Appendix 3'!L79+'[3]Appendix 3'!L79</f>
        <v>0</v>
      </c>
      <c r="I38" s="31">
        <f>'[1]Appendix 3'!N81+'[2]Appendix 3'!N79+'[3]Appendix 3'!N79</f>
        <v>3357</v>
      </c>
      <c r="J38" s="31">
        <f>'[3]Appendix 3'!P79</f>
        <v>1530</v>
      </c>
      <c r="K38" s="25">
        <f t="shared" si="3"/>
        <v>0</v>
      </c>
      <c r="L38" s="25">
        <f t="shared" si="4"/>
        <v>26.35628483944414</v>
      </c>
      <c r="M38" s="25">
        <f t="shared" si="5"/>
        <v>61.631467378503565</v>
      </c>
      <c r="N38" s="52">
        <v>3.6692719045660223</v>
      </c>
    </row>
    <row r="39" spans="2:15" ht="15.5" x14ac:dyDescent="0.35">
      <c r="B39" s="24">
        <f t="shared" si="6"/>
        <v>33</v>
      </c>
      <c r="C39" s="96" t="s">
        <v>62</v>
      </c>
      <c r="D39" s="94">
        <f>'[1]Appendix 3'!D82</f>
        <v>791</v>
      </c>
      <c r="E39" s="31">
        <f>'[1]Appendix 3'!F82+'[2]Appendix 3'!F80+'[3]Appendix 3'!F80</f>
        <v>626</v>
      </c>
      <c r="F39" s="31">
        <f>'[1]Appendix 3'!H82+'[2]Appendix 3'!H80+'[3]Appendix 3'!H80</f>
        <v>120</v>
      </c>
      <c r="G39" s="31">
        <f>'[1]Appendix 3'!J82+'[2]Appendix 3'!J80+'[3]Appendix 3'!J80</f>
        <v>493</v>
      </c>
      <c r="H39" s="31">
        <f>'[1]Appendix 3'!L82+'[2]Appendix 3'!L80+'[3]Appendix 3'!L80</f>
        <v>23</v>
      </c>
      <c r="I39" s="31">
        <f>'[1]Appendix 3'!N82+'[2]Appendix 3'!N80+'[3]Appendix 3'!N80</f>
        <v>34</v>
      </c>
      <c r="J39" s="31">
        <f>'[3]Appendix 3'!P80</f>
        <v>867</v>
      </c>
      <c r="K39" s="25">
        <f t="shared" si="3"/>
        <v>1.6231474947071278</v>
      </c>
      <c r="L39" s="25">
        <f t="shared" si="4"/>
        <v>2.3994354269583629</v>
      </c>
      <c r="M39" s="25">
        <f t="shared" si="5"/>
        <v>34.791813690896262</v>
      </c>
      <c r="N39" s="52">
        <v>36.211512717536813</v>
      </c>
    </row>
    <row r="40" spans="2:15" ht="15.5" x14ac:dyDescent="0.35">
      <c r="B40" s="24">
        <f t="shared" si="6"/>
        <v>34</v>
      </c>
      <c r="C40" s="96" t="s">
        <v>44</v>
      </c>
      <c r="D40" s="94">
        <f>'[1]Appendix 3'!D83</f>
        <v>71282</v>
      </c>
      <c r="E40" s="31">
        <f>'[1]Appendix 3'!F83+'[2]Appendix 3'!F81+'[3]Appendix 3'!F81</f>
        <v>34535</v>
      </c>
      <c r="F40" s="31">
        <f>'[1]Appendix 3'!H83+'[2]Appendix 3'!H81+'[3]Appendix 3'!H81</f>
        <v>0</v>
      </c>
      <c r="G40" s="31">
        <f>'[1]Appendix 3'!J83+'[2]Appendix 3'!J81+'[3]Appendix 3'!J81</f>
        <v>28822</v>
      </c>
      <c r="H40" s="31">
        <f>'[1]Appendix 3'!L83+'[2]Appendix 3'!L81+'[3]Appendix 3'!L81</f>
        <v>7</v>
      </c>
      <c r="I40" s="31">
        <f>'[1]Appendix 3'!N83+'[2]Appendix 3'!N81+'[3]Appendix 3'!N81</f>
        <v>0</v>
      </c>
      <c r="J40" s="31">
        <f>'[3]Appendix 3'!P81</f>
        <v>76988</v>
      </c>
      <c r="K40" s="25">
        <f t="shared" si="3"/>
        <v>6.6151941559484768E-3</v>
      </c>
      <c r="L40" s="25">
        <f t="shared" si="4"/>
        <v>0</v>
      </c>
      <c r="M40" s="25">
        <f t="shared" si="5"/>
        <v>27.23758942324957</v>
      </c>
      <c r="N40" s="52">
        <v>36.1494232284875</v>
      </c>
    </row>
    <row r="41" spans="2:15" ht="15.5" x14ac:dyDescent="0.35">
      <c r="B41" s="24">
        <f t="shared" si="6"/>
        <v>35</v>
      </c>
      <c r="C41" s="97" t="s">
        <v>16</v>
      </c>
      <c r="D41" s="94">
        <f>'[1]Appendix 3'!D84</f>
        <v>789</v>
      </c>
      <c r="E41" s="31">
        <f>'[1]Appendix 3'!F84+'[2]Appendix 3'!F82+'[3]Appendix 3'!F82</f>
        <v>451</v>
      </c>
      <c r="F41" s="31">
        <f>'[1]Appendix 3'!H84+'[2]Appendix 3'!H82+'[3]Appendix 3'!H82</f>
        <v>972</v>
      </c>
      <c r="G41" s="31">
        <f>'[1]Appendix 3'!J84+'[2]Appendix 3'!J82+'[3]Appendix 3'!J82</f>
        <v>623</v>
      </c>
      <c r="H41" s="31">
        <f>'[1]Appendix 3'!L84+'[2]Appendix 3'!L82+'[3]Appendix 3'!L82</f>
        <v>37</v>
      </c>
      <c r="I41" s="31">
        <f>'[1]Appendix 3'!N84+'[2]Appendix 3'!N82+'[3]Appendix 3'!N82</f>
        <v>52</v>
      </c>
      <c r="J41" s="31">
        <f>'[3]Appendix 3'!P82</f>
        <v>528</v>
      </c>
      <c r="K41" s="25">
        <f t="shared" si="3"/>
        <v>2.9838709677419355</v>
      </c>
      <c r="L41" s="25">
        <f t="shared" si="4"/>
        <v>4.1935483870967749</v>
      </c>
      <c r="M41" s="25">
        <f t="shared" si="5"/>
        <v>50.241935483870968</v>
      </c>
      <c r="N41" s="52">
        <v>52.86486486486487</v>
      </c>
    </row>
    <row r="42" spans="2:15" ht="15.5" x14ac:dyDescent="0.35">
      <c r="B42" s="24">
        <f t="shared" si="6"/>
        <v>36</v>
      </c>
      <c r="C42" s="97" t="s">
        <v>126</v>
      </c>
      <c r="D42" s="94">
        <v>0</v>
      </c>
      <c r="E42" s="31">
        <v>0</v>
      </c>
      <c r="F42" s="31">
        <v>0</v>
      </c>
      <c r="G42" s="31">
        <v>0</v>
      </c>
      <c r="H42" s="31">
        <v>0</v>
      </c>
      <c r="I42" s="31">
        <v>0</v>
      </c>
      <c r="J42" s="31">
        <v>0</v>
      </c>
      <c r="K42" s="25">
        <f t="shared" si="3"/>
        <v>0</v>
      </c>
      <c r="L42" s="25">
        <f t="shared" si="4"/>
        <v>0</v>
      </c>
      <c r="M42" s="25">
        <f t="shared" si="5"/>
        <v>0</v>
      </c>
      <c r="N42" s="52">
        <v>10.614111221660069</v>
      </c>
    </row>
    <row r="43" spans="2:15" ht="15.5" x14ac:dyDescent="0.35">
      <c r="B43" s="24">
        <f t="shared" si="6"/>
        <v>37</v>
      </c>
      <c r="C43" s="97" t="s">
        <v>121</v>
      </c>
      <c r="D43" s="94">
        <v>0</v>
      </c>
      <c r="E43" s="31">
        <v>0</v>
      </c>
      <c r="F43" s="31">
        <v>0</v>
      </c>
      <c r="G43" s="31">
        <v>0</v>
      </c>
      <c r="H43" s="31">
        <v>0</v>
      </c>
      <c r="I43" s="31">
        <v>0</v>
      </c>
      <c r="J43" s="31">
        <v>0</v>
      </c>
      <c r="K43" s="25">
        <f t="shared" si="3"/>
        <v>0</v>
      </c>
      <c r="L43" s="25">
        <f t="shared" si="4"/>
        <v>0</v>
      </c>
      <c r="M43" s="25">
        <f t="shared" si="5"/>
        <v>0</v>
      </c>
      <c r="N43" s="52">
        <v>3.7194127243066886</v>
      </c>
    </row>
    <row r="44" spans="2:15" ht="16" thickBot="1" x14ac:dyDescent="0.4">
      <c r="B44" s="26"/>
      <c r="C44" s="40" t="s">
        <v>12</v>
      </c>
      <c r="D44" s="34">
        <f t="shared" ref="D44:J44" si="7">SUM(D7:D43)</f>
        <v>474897</v>
      </c>
      <c r="E44" s="18">
        <f t="shared" si="7"/>
        <v>1691285</v>
      </c>
      <c r="F44" s="18">
        <f t="shared" si="7"/>
        <v>32093</v>
      </c>
      <c r="G44" s="18">
        <f t="shared" si="7"/>
        <v>1684698</v>
      </c>
      <c r="H44" s="18">
        <f t="shared" si="7"/>
        <v>1794</v>
      </c>
      <c r="I44" s="18">
        <f t="shared" si="7"/>
        <v>11602</v>
      </c>
      <c r="J44" s="18">
        <f t="shared" si="7"/>
        <v>532706</v>
      </c>
      <c r="K44" s="50">
        <f>IFERROR((H44/SUM($G44:$J44))*100,0)</f>
        <v>8.0419580419580416E-2</v>
      </c>
      <c r="L44" s="19">
        <f>IFERROR((I44/SUM($G44:$J44))*100,0)</f>
        <v>0.52008248162094317</v>
      </c>
      <c r="M44" s="19">
        <f>IFERROR((G44/SUM($G44:$J44))*100,0)</f>
        <v>75.519903173749327</v>
      </c>
      <c r="N44" s="27">
        <v>75.270203108847426</v>
      </c>
    </row>
    <row r="45" spans="2:15" x14ac:dyDescent="0.35">
      <c r="B45" s="134" t="s">
        <v>110</v>
      </c>
      <c r="C45" s="134"/>
      <c r="D45" s="134"/>
      <c r="E45" s="134"/>
      <c r="F45" s="134"/>
      <c r="G45" s="134"/>
      <c r="H45" s="134"/>
      <c r="I45" s="134"/>
      <c r="J45" s="134"/>
      <c r="K45" s="134"/>
      <c r="L45" s="134"/>
      <c r="M45" s="134"/>
      <c r="N45" s="134"/>
      <c r="O45" s="49"/>
    </row>
    <row r="46" spans="2:15" hidden="1" x14ac:dyDescent="0.35">
      <c r="D46" s="23"/>
      <c r="E46" s="23"/>
      <c r="F46" s="23"/>
      <c r="G46" s="23"/>
      <c r="H46" s="23"/>
      <c r="I46" s="23"/>
      <c r="J46" s="23"/>
    </row>
    <row r="47" spans="2:15" hidden="1" x14ac:dyDescent="0.35">
      <c r="D47" s="21">
        <f>'[4]Appendix 3'!$D$85</f>
        <v>2468</v>
      </c>
      <c r="E47" s="21">
        <f>+'[5]Appendix 3'!$F$85+'[6]Appendix 3'!$F$85+'[4]Appendix 3'!$F$85</f>
        <v>929527</v>
      </c>
      <c r="F47" s="21">
        <f>+'[5]Appendix 3'!H85+'[6]Appendix 3'!H85+'[4]Appendix 3'!H85</f>
        <v>22020</v>
      </c>
      <c r="G47" s="21">
        <f>+'[5]Appendix 3'!J85+'[6]Appendix 3'!J85+'[4]Appendix 3'!J85</f>
        <v>869143</v>
      </c>
      <c r="H47" s="21">
        <f>+'[5]Appendix 3'!L85+'[6]Appendix 3'!L85+'[4]Appendix 3'!L85</f>
        <v>6594</v>
      </c>
      <c r="I47" s="21">
        <f>+'[5]Appendix 3'!N85+'[6]Appendix 3'!N85+'[4]Appendix 3'!N85</f>
        <v>9537</v>
      </c>
      <c r="J47" s="21">
        <f>'[5]Appendix 3'!$P$85</f>
        <v>622541</v>
      </c>
    </row>
    <row r="48" spans="2:15" hidden="1" x14ac:dyDescent="0.35">
      <c r="D48" s="23"/>
    </row>
    <row r="49" spans="4:14" hidden="1" x14ac:dyDescent="0.35">
      <c r="D49" s="23">
        <f>D44-D47</f>
        <v>472429</v>
      </c>
      <c r="E49" s="23">
        <f t="shared" ref="E49:J49" si="8">E44-E47</f>
        <v>761758</v>
      </c>
      <c r="F49" s="23">
        <f t="shared" si="8"/>
        <v>10073</v>
      </c>
      <c r="G49" s="23">
        <f t="shared" si="8"/>
        <v>815555</v>
      </c>
      <c r="H49" s="23">
        <f t="shared" si="8"/>
        <v>-4800</v>
      </c>
      <c r="I49" s="23">
        <f t="shared" si="8"/>
        <v>2065</v>
      </c>
      <c r="J49" s="23">
        <f t="shared" si="8"/>
        <v>-89835</v>
      </c>
    </row>
    <row r="50" spans="4:14" x14ac:dyDescent="0.35">
      <c r="J50" s="23"/>
      <c r="N50" s="22"/>
    </row>
    <row r="52" spans="4:14" x14ac:dyDescent="0.35">
      <c r="D52" s="23"/>
    </row>
    <row r="53" spans="4:14" x14ac:dyDescent="0.35">
      <c r="D53" s="23"/>
      <c r="E53" s="23"/>
      <c r="F53" s="23"/>
      <c r="G53" s="23"/>
      <c r="H53" s="23"/>
      <c r="I53" s="23"/>
      <c r="J53" s="23"/>
    </row>
    <row r="58" spans="4:14" x14ac:dyDescent="0.35">
      <c r="L58" s="21" t="s">
        <v>84</v>
      </c>
    </row>
  </sheetData>
  <sheetProtection algorithmName="SHA-512" hashValue="WxFH72c/b71X6sV9cPMUzsWQWh5DjqN6LKbBpXSCPW2V2eJfmzFjYF/EIitj3lObmNT5Y+EbMOoI93eVKX14qg==" saltValue="G6iid3QHfvAcLCg+oy37zA==" spinCount="100000" sheet="1" objects="1" scenarios="1"/>
  <mergeCells count="14">
    <mergeCell ref="B45:N45"/>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1"/>
  <sheetViews>
    <sheetView showGridLines="0" tabSelected="1" zoomScale="59" zoomScaleNormal="59" zoomScaleSheetLayoutView="100" workbookViewId="0">
      <selection activeCell="E18" sqref="E18"/>
    </sheetView>
  </sheetViews>
  <sheetFormatPr defaultColWidth="9.1796875" defaultRowHeight="14.5" x14ac:dyDescent="0.35"/>
  <cols>
    <col min="1" max="1" width="17.1796875" style="21" customWidth="1"/>
    <col min="2" max="2" width="6.26953125" style="21" bestFit="1" customWidth="1"/>
    <col min="3" max="3" width="49.81640625" style="21" bestFit="1" customWidth="1"/>
    <col min="4" max="4" width="23.81640625" style="21" customWidth="1"/>
    <col min="5" max="5" width="22.453125" style="21" bestFit="1" customWidth="1"/>
    <col min="6" max="6" width="14.54296875" style="21" bestFit="1" customWidth="1"/>
    <col min="7" max="7" width="16" style="21" bestFit="1" customWidth="1"/>
    <col min="8" max="9" width="19.54296875" style="21" customWidth="1"/>
    <col min="10" max="10" width="19.1796875" style="21" bestFit="1" customWidth="1"/>
    <col min="11" max="11" width="20.1796875" style="21" bestFit="1" customWidth="1"/>
    <col min="12" max="12" width="20.1796875" style="21" customWidth="1"/>
    <col min="13" max="13" width="21.1796875" style="21" customWidth="1"/>
    <col min="14" max="14" width="18" style="21" customWidth="1"/>
    <col min="15" max="15" width="12.1796875" style="21" bestFit="1" customWidth="1"/>
    <col min="16" max="16" width="12.453125" style="21" customWidth="1"/>
    <col min="17" max="17" width="11.54296875" style="21" bestFit="1" customWidth="1"/>
    <col min="18" max="18" width="15.1796875" style="21" customWidth="1"/>
    <col min="19" max="19" width="19.81640625" style="21" customWidth="1"/>
    <col min="20" max="20" width="20.81640625" style="21" customWidth="1"/>
    <col min="21" max="16384" width="9.1796875" style="21"/>
  </cols>
  <sheetData>
    <row r="1" spans="1:14" ht="30.75" customHeight="1" x14ac:dyDescent="0.35">
      <c r="L1" s="21" t="s">
        <v>84</v>
      </c>
    </row>
    <row r="2" spans="1:14" ht="15" thickBot="1" x14ac:dyDescent="0.4"/>
    <row r="3" spans="1:14" ht="27" customHeight="1" thickBot="1" x14ac:dyDescent="0.4">
      <c r="B3" s="150" t="s">
        <v>130</v>
      </c>
      <c r="C3" s="151"/>
      <c r="D3" s="151"/>
      <c r="E3" s="151"/>
      <c r="F3" s="151"/>
      <c r="G3" s="151"/>
      <c r="H3" s="151"/>
      <c r="I3" s="151"/>
      <c r="J3" s="151"/>
      <c r="K3" s="151"/>
      <c r="L3" s="151"/>
      <c r="M3" s="151"/>
      <c r="N3" s="152"/>
    </row>
    <row r="4" spans="1:14" ht="66" customHeight="1" x14ac:dyDescent="0.35">
      <c r="B4" s="153" t="s">
        <v>7</v>
      </c>
      <c r="C4" s="142" t="s">
        <v>8</v>
      </c>
      <c r="D4" s="142" t="s">
        <v>9</v>
      </c>
      <c r="E4" s="142" t="s">
        <v>83</v>
      </c>
      <c r="F4" s="142" t="s">
        <v>82</v>
      </c>
      <c r="G4" s="142" t="s">
        <v>10</v>
      </c>
      <c r="H4" s="142" t="s">
        <v>79</v>
      </c>
      <c r="I4" s="142" t="s">
        <v>34</v>
      </c>
      <c r="J4" s="142" t="s">
        <v>11</v>
      </c>
      <c r="K4" s="147" t="s">
        <v>80</v>
      </c>
      <c r="L4" s="142" t="s">
        <v>67</v>
      </c>
      <c r="M4" s="149" t="s">
        <v>71</v>
      </c>
      <c r="N4" s="136"/>
    </row>
    <row r="5" spans="1:14" ht="31" x14ac:dyDescent="0.35">
      <c r="B5" s="154"/>
      <c r="C5" s="143"/>
      <c r="D5" s="143"/>
      <c r="E5" s="143"/>
      <c r="F5" s="143"/>
      <c r="G5" s="143"/>
      <c r="H5" s="143"/>
      <c r="I5" s="143"/>
      <c r="J5" s="143"/>
      <c r="K5" s="148"/>
      <c r="L5" s="143"/>
      <c r="M5" s="39" t="s">
        <v>120</v>
      </c>
      <c r="N5" s="20" t="s">
        <v>119</v>
      </c>
    </row>
    <row r="6" spans="1:14" ht="26.25" customHeight="1" thickBot="1" x14ac:dyDescent="0.4">
      <c r="B6" s="155"/>
      <c r="C6" s="144"/>
      <c r="D6" s="38">
        <v>-1</v>
      </c>
      <c r="E6" s="38">
        <v>-2</v>
      </c>
      <c r="F6" s="38">
        <v>-3</v>
      </c>
      <c r="G6" s="38">
        <v>-4</v>
      </c>
      <c r="H6" s="38">
        <v>-5</v>
      </c>
      <c r="I6" s="38">
        <v>-6</v>
      </c>
      <c r="J6" s="38">
        <v>-7</v>
      </c>
      <c r="K6" s="38">
        <v>-8</v>
      </c>
      <c r="L6" s="38">
        <v>-9</v>
      </c>
      <c r="M6" s="38">
        <v>-10</v>
      </c>
      <c r="N6" s="42">
        <v>-11</v>
      </c>
    </row>
    <row r="7" spans="1:14" ht="15.5" x14ac:dyDescent="0.35">
      <c r="A7" s="23"/>
      <c r="B7" s="32">
        <v>1</v>
      </c>
      <c r="C7" s="98" t="s">
        <v>77</v>
      </c>
      <c r="D7" s="31">
        <f>'[1]Appendix 8'!D35</f>
        <v>572</v>
      </c>
      <c r="E7" s="31">
        <f>'[1]Appendix 8'!F35+'[2]Appendix 8'!F35+'[3]Appendix 8'!F35</f>
        <v>2498</v>
      </c>
      <c r="F7" s="31">
        <f>'[1]Appendix 8'!H35+'[2]Appendix 8'!H35+'[3]Appendix 8'!H35</f>
        <v>3</v>
      </c>
      <c r="G7" s="31">
        <f>'[1]Appendix 8'!J35+'[2]Appendix 8'!J35+'[3]Appendix 8'!J35</f>
        <v>2335</v>
      </c>
      <c r="H7" s="31">
        <f>'[1]Appendix 8'!L35+'[2]Appendix 8'!L35+'[3]Appendix 8'!L35</f>
        <v>0</v>
      </c>
      <c r="I7" s="31">
        <f>'[1]Appendix 8'!N35+'[2]Appendix 8'!N35+'[3]Appendix 8'!N35</f>
        <v>92</v>
      </c>
      <c r="J7" s="31">
        <f>'[3]Appendix 8'!P35</f>
        <v>610</v>
      </c>
      <c r="K7" s="35">
        <f>IFERROR((H7/SUM($G7:$J7))*100,0)</f>
        <v>0</v>
      </c>
      <c r="L7" s="35">
        <f>IFERROR((I7/SUM($G7:$J7))*100,0)</f>
        <v>3.0293052354297001</v>
      </c>
      <c r="M7" s="102">
        <f>IFERROR((G7/SUM($G7:$J7))*100,0)</f>
        <v>76.885083964438593</v>
      </c>
      <c r="N7" s="43">
        <v>76.163265306122454</v>
      </c>
    </row>
    <row r="8" spans="1:14" ht="15.5" x14ac:dyDescent="0.35">
      <c r="A8" s="23"/>
      <c r="B8" s="44">
        <f>1+B7</f>
        <v>2</v>
      </c>
      <c r="C8" s="98" t="s">
        <v>75</v>
      </c>
      <c r="D8" s="31">
        <f>'[1]Appendix 8'!D36</f>
        <v>622</v>
      </c>
      <c r="E8" s="31">
        <f>'[1]Appendix 8'!F36+'[2]Appendix 8'!F36+'[3]Appendix 8'!F36</f>
        <v>1613</v>
      </c>
      <c r="F8" s="31">
        <f>'[1]Appendix 8'!H36+'[2]Appendix 8'!H36+'[3]Appendix 8'!H36</f>
        <v>0</v>
      </c>
      <c r="G8" s="31">
        <f>'[1]Appendix 8'!J36+'[2]Appendix 8'!J36+'[3]Appendix 8'!J36</f>
        <v>1467</v>
      </c>
      <c r="H8" s="31">
        <f>'[1]Appendix 8'!L36+'[2]Appendix 8'!L36+'[3]Appendix 8'!L36</f>
        <v>0</v>
      </c>
      <c r="I8" s="31">
        <f>'[1]Appendix 8'!N36+'[2]Appendix 8'!N36+'[3]Appendix 8'!N36</f>
        <v>39</v>
      </c>
      <c r="J8" s="31">
        <f>'[3]Appendix 8'!P36</f>
        <v>729</v>
      </c>
      <c r="K8" s="35">
        <f>IFERROR((H8/SUM($G8:$J8))*100,0)</f>
        <v>0</v>
      </c>
      <c r="L8" s="35">
        <f t="shared" ref="L8" si="0">IFERROR((I8/SUM($G8:$J8))*100,0)</f>
        <v>1.7449664429530201</v>
      </c>
      <c r="M8" s="35">
        <f>IFERROR((G8/SUM($G8:$J8))*100,0)</f>
        <v>65.637583892617442</v>
      </c>
      <c r="N8" s="43">
        <v>68.26568265682657</v>
      </c>
    </row>
    <row r="9" spans="1:14" ht="15.5" x14ac:dyDescent="0.35">
      <c r="A9" s="23"/>
      <c r="B9" s="44">
        <f t="shared" ref="B9:B31" si="1">1+B8</f>
        <v>3</v>
      </c>
      <c r="C9" s="99" t="s">
        <v>76</v>
      </c>
      <c r="D9" s="31">
        <f>'[1]Appendix 8'!D37</f>
        <v>3800</v>
      </c>
      <c r="E9" s="31">
        <f>'[1]Appendix 8'!F37+'[2]Appendix 8'!F37+'[3]Appendix 8'!F37</f>
        <v>26503</v>
      </c>
      <c r="F9" s="31">
        <f>'[1]Appendix 8'!H37+'[2]Appendix 8'!H37+'[3]Appendix 8'!H37</f>
        <v>0</v>
      </c>
      <c r="G9" s="31">
        <f>'[1]Appendix 8'!J37+'[2]Appendix 8'!J37+'[3]Appendix 8'!J37</f>
        <v>26527</v>
      </c>
      <c r="H9" s="31">
        <f>'[1]Appendix 8'!L37+'[2]Appendix 8'!L37+'[3]Appendix 8'!L37</f>
        <v>0</v>
      </c>
      <c r="I9" s="31">
        <f>'[1]Appendix 8'!N37+'[2]Appendix 8'!N37+'[3]Appendix 8'!N37</f>
        <v>0</v>
      </c>
      <c r="J9" s="31">
        <f>'[3]Appendix 8'!P37</f>
        <v>3776</v>
      </c>
      <c r="K9" s="35">
        <f t="shared" ref="K9:K31" si="2">IFERROR((H9/SUM($G9:$J9))*100,0)</f>
        <v>0</v>
      </c>
      <c r="L9" s="35">
        <f t="shared" ref="L9:L31" si="3">IFERROR((I9/SUM($G9:$J9))*100,0)</f>
        <v>0</v>
      </c>
      <c r="M9" s="35">
        <f t="shared" ref="M9:M31" si="4">IFERROR((G9/SUM($G9:$J9))*100,0)</f>
        <v>87.539187539187537</v>
      </c>
      <c r="N9" s="43">
        <v>89.431097764431101</v>
      </c>
    </row>
    <row r="10" spans="1:14" ht="15.5" x14ac:dyDescent="0.35">
      <c r="A10" s="23"/>
      <c r="B10" s="44">
        <f t="shared" si="1"/>
        <v>4</v>
      </c>
      <c r="C10" s="99" t="s">
        <v>17</v>
      </c>
      <c r="D10" s="31">
        <f>'[1]Appendix 8'!D38</f>
        <v>15</v>
      </c>
      <c r="E10" s="31">
        <f>'[1]Appendix 8'!F38+'[2]Appendix 8'!F38+'[3]Appendix 8'!F38</f>
        <v>1172</v>
      </c>
      <c r="F10" s="31">
        <f>'[1]Appendix 8'!H38+'[2]Appendix 8'!H38+'[3]Appendix 8'!H38</f>
        <v>0</v>
      </c>
      <c r="G10" s="31">
        <f>'[1]Appendix 8'!J38+'[2]Appendix 8'!J38+'[3]Appendix 8'!J38</f>
        <v>1166</v>
      </c>
      <c r="H10" s="31">
        <f>'[1]Appendix 8'!L38+'[2]Appendix 8'!L38+'[3]Appendix 8'!L38</f>
        <v>0</v>
      </c>
      <c r="I10" s="31">
        <f>'[1]Appendix 8'!N38+'[2]Appendix 8'!N38+'[3]Appendix 8'!N38</f>
        <v>0</v>
      </c>
      <c r="J10" s="31">
        <f>'[3]Appendix 8'!P38</f>
        <v>21</v>
      </c>
      <c r="K10" s="35">
        <f t="shared" si="2"/>
        <v>0</v>
      </c>
      <c r="L10" s="35">
        <f t="shared" si="3"/>
        <v>0</v>
      </c>
      <c r="M10" s="35">
        <f t="shared" si="4"/>
        <v>98.230834035383324</v>
      </c>
      <c r="N10" s="43">
        <v>98.461538461538467</v>
      </c>
    </row>
    <row r="11" spans="1:14" ht="15.5" x14ac:dyDescent="0.35">
      <c r="A11" s="23"/>
      <c r="B11" s="44">
        <f t="shared" si="1"/>
        <v>5</v>
      </c>
      <c r="C11" s="99" t="s">
        <v>18</v>
      </c>
      <c r="D11" s="31">
        <f>'[1]Appendix 8'!D39</f>
        <v>2903</v>
      </c>
      <c r="E11" s="31">
        <f>'[1]Appendix 8'!F39+'[2]Appendix 8'!F39+'[3]Appendix 8'!F39</f>
        <v>1886</v>
      </c>
      <c r="F11" s="31">
        <f>'[1]Appendix 8'!H39+'[2]Appendix 8'!H39+'[3]Appendix 8'!H39</f>
        <v>1734</v>
      </c>
      <c r="G11" s="31">
        <f>'[1]Appendix 8'!J39+'[2]Appendix 8'!J39+'[3]Appendix 8'!J39</f>
        <v>1629</v>
      </c>
      <c r="H11" s="31">
        <f>'[1]Appendix 8'!L39+'[2]Appendix 8'!L39+'[3]Appendix 8'!L39</f>
        <v>4</v>
      </c>
      <c r="I11" s="31">
        <f>'[1]Appendix 8'!N39+'[2]Appendix 8'!N39+'[3]Appendix 8'!N39</f>
        <v>8</v>
      </c>
      <c r="J11" s="31">
        <f>'[3]Appendix 8'!P39</f>
        <v>3148</v>
      </c>
      <c r="K11" s="35">
        <f t="shared" si="2"/>
        <v>8.3524744205470874E-2</v>
      </c>
      <c r="L11" s="35">
        <f t="shared" si="3"/>
        <v>0.16704948841094175</v>
      </c>
      <c r="M11" s="35">
        <f t="shared" si="4"/>
        <v>34.015452077678013</v>
      </c>
      <c r="N11" s="43">
        <v>39.244186046511622</v>
      </c>
    </row>
    <row r="12" spans="1:14" ht="15.5" x14ac:dyDescent="0.35">
      <c r="A12" s="23"/>
      <c r="B12" s="44">
        <f t="shared" si="1"/>
        <v>6</v>
      </c>
      <c r="C12" s="99" t="s">
        <v>128</v>
      </c>
      <c r="D12" s="31">
        <v>0</v>
      </c>
      <c r="E12" s="31">
        <v>0</v>
      </c>
      <c r="F12" s="31">
        <v>0</v>
      </c>
      <c r="G12" s="31">
        <v>0</v>
      </c>
      <c r="H12" s="31">
        <v>0</v>
      </c>
      <c r="I12" s="31">
        <v>0</v>
      </c>
      <c r="J12" s="31">
        <v>0</v>
      </c>
      <c r="K12" s="35">
        <f t="shared" si="2"/>
        <v>0</v>
      </c>
      <c r="L12" s="35">
        <f t="shared" si="3"/>
        <v>0</v>
      </c>
      <c r="M12" s="35">
        <f t="shared" si="4"/>
        <v>0</v>
      </c>
      <c r="N12" s="43">
        <v>27.837051406401553</v>
      </c>
    </row>
    <row r="13" spans="1:14" ht="15.5" x14ac:dyDescent="0.35">
      <c r="A13" s="23"/>
      <c r="B13" s="44">
        <f t="shared" si="1"/>
        <v>7</v>
      </c>
      <c r="C13" s="99" t="s">
        <v>127</v>
      </c>
      <c r="D13" s="31">
        <f>'[1]Appendix 8'!D41</f>
        <v>46</v>
      </c>
      <c r="E13" s="31">
        <f>'[1]Appendix 8'!F41+'[2]Appendix 8'!F41+'[3]Appendix 8'!F41</f>
        <v>70</v>
      </c>
      <c r="F13" s="31">
        <f>'[1]Appendix 8'!H41+'[2]Appendix 8'!H41+'[3]Appendix 8'!H41</f>
        <v>0</v>
      </c>
      <c r="G13" s="31">
        <f>'[1]Appendix 8'!J41+'[2]Appendix 8'!J41+'[3]Appendix 8'!J41</f>
        <v>77</v>
      </c>
      <c r="H13" s="31">
        <f>'[1]Appendix 8'!L41+'[2]Appendix 8'!L41+'[3]Appendix 8'!L41</f>
        <v>0</v>
      </c>
      <c r="I13" s="31">
        <f>'[1]Appendix 8'!N41+'[2]Appendix 8'!N41+'[3]Appendix 8'!N41</f>
        <v>0</v>
      </c>
      <c r="J13" s="31">
        <f>'[3]Appendix 8'!P41</f>
        <v>39</v>
      </c>
      <c r="K13" s="35">
        <f t="shared" si="2"/>
        <v>0</v>
      </c>
      <c r="L13" s="35">
        <f t="shared" si="3"/>
        <v>0</v>
      </c>
      <c r="M13" s="35">
        <f t="shared" si="4"/>
        <v>66.379310344827587</v>
      </c>
      <c r="N13" s="43">
        <v>0</v>
      </c>
    </row>
    <row r="14" spans="1:14" ht="15.5" x14ac:dyDescent="0.35">
      <c r="A14" s="23"/>
      <c r="B14" s="44">
        <f t="shared" si="1"/>
        <v>8</v>
      </c>
      <c r="C14" s="99" t="s">
        <v>20</v>
      </c>
      <c r="D14" s="31">
        <f>'[1]Appendix 8'!D42</f>
        <v>1</v>
      </c>
      <c r="E14" s="31">
        <f>'[1]Appendix 8'!F42+'[2]Appendix 8'!F42+'[3]Appendix 8'!F42</f>
        <v>1283</v>
      </c>
      <c r="F14" s="31">
        <f>'[1]Appendix 8'!H42+'[2]Appendix 8'!H42+'[3]Appendix 8'!H42</f>
        <v>0</v>
      </c>
      <c r="G14" s="31">
        <f>'[1]Appendix 8'!J42+'[2]Appendix 8'!J42+'[3]Appendix 8'!J42</f>
        <v>1282</v>
      </c>
      <c r="H14" s="31">
        <f>'[1]Appendix 8'!L42+'[2]Appendix 8'!L42+'[3]Appendix 8'!L42</f>
        <v>0</v>
      </c>
      <c r="I14" s="31">
        <f>'[1]Appendix 8'!N42+'[2]Appendix 8'!N42+'[3]Appendix 8'!N42</f>
        <v>0</v>
      </c>
      <c r="J14" s="31">
        <f>'[3]Appendix 8'!P42</f>
        <v>2</v>
      </c>
      <c r="K14" s="35">
        <f t="shared" si="2"/>
        <v>0</v>
      </c>
      <c r="L14" s="35">
        <f t="shared" si="3"/>
        <v>0</v>
      </c>
      <c r="M14" s="35">
        <f t="shared" si="4"/>
        <v>99.844236760124616</v>
      </c>
      <c r="N14" s="43">
        <v>99.971973094170409</v>
      </c>
    </row>
    <row r="15" spans="1:14" ht="15.5" x14ac:dyDescent="0.35">
      <c r="A15" s="23"/>
      <c r="B15" s="44">
        <f t="shared" si="1"/>
        <v>9</v>
      </c>
      <c r="C15" s="99" t="s">
        <v>39</v>
      </c>
      <c r="D15" s="31">
        <f>'[1]Appendix 8'!D43</f>
        <v>60</v>
      </c>
      <c r="E15" s="31">
        <f>'[1]Appendix 8'!F43+'[2]Appendix 8'!F43+'[3]Appendix 8'!F43</f>
        <v>266</v>
      </c>
      <c r="F15" s="31">
        <f>'[1]Appendix 8'!H43+'[2]Appendix 8'!H43+'[3]Appendix 8'!H43</f>
        <v>1</v>
      </c>
      <c r="G15" s="31">
        <f>'[1]Appendix 8'!J43+'[2]Appendix 8'!J43+'[3]Appendix 8'!J43</f>
        <v>39</v>
      </c>
      <c r="H15" s="31">
        <f>'[1]Appendix 8'!L43+'[2]Appendix 8'!L43+'[3]Appendix 8'!L43</f>
        <v>0</v>
      </c>
      <c r="I15" s="31">
        <f>'[1]Appendix 8'!N43+'[2]Appendix 8'!N43+'[3]Appendix 8'!N43</f>
        <v>0</v>
      </c>
      <c r="J15" s="31">
        <f>'[3]Appendix 8'!P43</f>
        <v>287</v>
      </c>
      <c r="K15" s="35">
        <f t="shared" si="2"/>
        <v>0</v>
      </c>
      <c r="L15" s="35">
        <f t="shared" si="3"/>
        <v>0</v>
      </c>
      <c r="M15" s="35">
        <f t="shared" si="4"/>
        <v>11.963190184049081</v>
      </c>
      <c r="N15" s="43">
        <v>27.380952380952383</v>
      </c>
    </row>
    <row r="16" spans="1:14" ht="15.5" x14ac:dyDescent="0.35">
      <c r="A16" s="23"/>
      <c r="B16" s="44">
        <f t="shared" si="1"/>
        <v>10</v>
      </c>
      <c r="C16" s="99" t="s">
        <v>22</v>
      </c>
      <c r="D16" s="31">
        <f>'[1]Appendix 8'!D44</f>
        <v>2013</v>
      </c>
      <c r="E16" s="31">
        <f>'[1]Appendix 8'!F44+'[2]Appendix 8'!F44+'[3]Appendix 8'!F44</f>
        <v>21517</v>
      </c>
      <c r="F16" s="31">
        <f>'[1]Appendix 8'!H44+'[2]Appendix 8'!H44+'[3]Appendix 8'!H44</f>
        <v>0</v>
      </c>
      <c r="G16" s="31">
        <f>'[1]Appendix 8'!J44+'[2]Appendix 8'!J44+'[3]Appendix 8'!J44</f>
        <v>21024</v>
      </c>
      <c r="H16" s="31">
        <f>'[1]Appendix 8'!L44+'[2]Appendix 8'!L44+'[3]Appendix 8'!L44</f>
        <v>0</v>
      </c>
      <c r="I16" s="31">
        <f>'[1]Appendix 8'!N44+'[2]Appendix 8'!N44+'[3]Appendix 8'!N44</f>
        <v>0</v>
      </c>
      <c r="J16" s="31">
        <f>'[3]Appendix 8'!P44</f>
        <v>2506</v>
      </c>
      <c r="K16" s="35">
        <f t="shared" si="2"/>
        <v>0</v>
      </c>
      <c r="L16" s="35">
        <f t="shared" si="3"/>
        <v>0</v>
      </c>
      <c r="M16" s="35">
        <f t="shared" si="4"/>
        <v>89.349766255843605</v>
      </c>
      <c r="N16" s="43">
        <v>90.779185764356967</v>
      </c>
    </row>
    <row r="17" spans="1:14" ht="15.5" x14ac:dyDescent="0.35">
      <c r="A17" s="23"/>
      <c r="B17" s="44">
        <f t="shared" si="1"/>
        <v>11</v>
      </c>
      <c r="C17" s="99" t="s">
        <v>23</v>
      </c>
      <c r="D17" s="31">
        <f>'[1]Appendix 8'!D45</f>
        <v>2930</v>
      </c>
      <c r="E17" s="31">
        <f>'[1]Appendix 8'!F45+'[2]Appendix 8'!F45+'[3]Appendix 8'!F45</f>
        <v>12091</v>
      </c>
      <c r="F17" s="31">
        <f>'[1]Appendix 8'!H45+'[2]Appendix 8'!H45+'[3]Appendix 8'!H45</f>
        <v>129</v>
      </c>
      <c r="G17" s="31">
        <f>'[1]Appendix 8'!J45+'[2]Appendix 8'!J45+'[3]Appendix 8'!J45</f>
        <v>11783</v>
      </c>
      <c r="H17" s="31">
        <f>'[1]Appendix 8'!L45+'[2]Appendix 8'!L45+'[3]Appendix 8'!L45</f>
        <v>5</v>
      </c>
      <c r="I17" s="31">
        <f>'[1]Appendix 8'!N45+'[2]Appendix 8'!N45+'[3]Appendix 8'!N45</f>
        <v>416</v>
      </c>
      <c r="J17" s="31">
        <f>'[3]Appendix 8'!P45</f>
        <v>2817</v>
      </c>
      <c r="K17" s="35">
        <f t="shared" si="2"/>
        <v>3.3286731908661209E-2</v>
      </c>
      <c r="L17" s="35">
        <f t="shared" si="3"/>
        <v>2.7694560948006126</v>
      </c>
      <c r="M17" s="35">
        <f t="shared" si="4"/>
        <v>78.443512415951005</v>
      </c>
      <c r="N17" s="43">
        <v>79.810790429834782</v>
      </c>
    </row>
    <row r="18" spans="1:14" ht="15.5" x14ac:dyDescent="0.35">
      <c r="A18" s="23"/>
      <c r="B18" s="44">
        <f t="shared" si="1"/>
        <v>12</v>
      </c>
      <c r="C18" s="99" t="s">
        <v>14</v>
      </c>
      <c r="D18" s="31">
        <f>'[1]Appendix 8'!D46</f>
        <v>391</v>
      </c>
      <c r="E18" s="31">
        <f>'[1]Appendix 8'!F46+'[2]Appendix 8'!F46+'[3]Appendix 8'!F46</f>
        <v>2517</v>
      </c>
      <c r="F18" s="31">
        <f>'[1]Appendix 8'!H46+'[2]Appendix 8'!H46+'[3]Appendix 8'!H46</f>
        <v>0</v>
      </c>
      <c r="G18" s="31">
        <f>'[1]Appendix 8'!J46+'[2]Appendix 8'!J46+'[3]Appendix 8'!J46</f>
        <v>2501</v>
      </c>
      <c r="H18" s="31">
        <f>'[1]Appendix 8'!L46+'[2]Appendix 8'!L46+'[3]Appendix 8'!L46</f>
        <v>4</v>
      </c>
      <c r="I18" s="31">
        <f>'[1]Appendix 8'!N46+'[2]Appendix 8'!N46+'[3]Appendix 8'!N46</f>
        <v>2</v>
      </c>
      <c r="J18" s="31">
        <f>'[3]Appendix 8'!P46</f>
        <v>401</v>
      </c>
      <c r="K18" s="35">
        <f t="shared" si="2"/>
        <v>0.13755158184319119</v>
      </c>
      <c r="L18" s="35">
        <f t="shared" si="3"/>
        <v>6.8775790921595595E-2</v>
      </c>
      <c r="M18" s="35">
        <f t="shared" si="4"/>
        <v>86.0041265474553</v>
      </c>
      <c r="N18" s="43">
        <v>86.843876177658146</v>
      </c>
    </row>
    <row r="19" spans="1:14" ht="15.5" x14ac:dyDescent="0.35">
      <c r="A19" s="23"/>
      <c r="B19" s="44">
        <f t="shared" si="1"/>
        <v>13</v>
      </c>
      <c r="C19" s="100" t="s">
        <v>129</v>
      </c>
      <c r="D19" s="31">
        <v>0</v>
      </c>
      <c r="E19" s="31">
        <v>0</v>
      </c>
      <c r="F19" s="31">
        <v>0</v>
      </c>
      <c r="G19" s="31">
        <v>0</v>
      </c>
      <c r="H19" s="31">
        <v>0</v>
      </c>
      <c r="I19" s="31">
        <v>0</v>
      </c>
      <c r="J19" s="31">
        <v>0</v>
      </c>
      <c r="K19" s="35">
        <f t="shared" si="2"/>
        <v>0</v>
      </c>
      <c r="L19" s="35">
        <f t="shared" si="3"/>
        <v>0</v>
      </c>
      <c r="M19" s="35">
        <f t="shared" si="4"/>
        <v>0</v>
      </c>
      <c r="N19" s="43">
        <v>37.313432835820898</v>
      </c>
    </row>
    <row r="20" spans="1:14" ht="15.5" x14ac:dyDescent="0.35">
      <c r="A20" s="23"/>
      <c r="B20" s="44">
        <f t="shared" si="1"/>
        <v>14</v>
      </c>
      <c r="C20" s="100" t="s">
        <v>74</v>
      </c>
      <c r="D20" s="31">
        <f>'[1]Appendix 8'!D48</f>
        <v>196</v>
      </c>
      <c r="E20" s="31">
        <f>'[1]Appendix 8'!F48+'[2]Appendix 8'!F48+'[3]Appendix 8'!F48</f>
        <v>1175</v>
      </c>
      <c r="F20" s="31">
        <f>'[1]Appendix 8'!H48+'[2]Appendix 8'!H48+'[3]Appendix 8'!H48</f>
        <v>0</v>
      </c>
      <c r="G20" s="31">
        <f>'[1]Appendix 8'!J48+'[2]Appendix 8'!J48+'[3]Appendix 8'!J48</f>
        <v>922</v>
      </c>
      <c r="H20" s="31">
        <f>'[1]Appendix 8'!L48+'[2]Appendix 8'!L48+'[3]Appendix 8'!L48</f>
        <v>0</v>
      </c>
      <c r="I20" s="31">
        <f>'[1]Appendix 8'!N48+'[2]Appendix 8'!N48+'[3]Appendix 8'!N48</f>
        <v>0</v>
      </c>
      <c r="J20" s="31">
        <f>'[3]Appendix 8'!P48</f>
        <v>449</v>
      </c>
      <c r="K20" s="35">
        <f t="shared" si="2"/>
        <v>0</v>
      </c>
      <c r="L20" s="35">
        <f t="shared" si="3"/>
        <v>0</v>
      </c>
      <c r="M20" s="35">
        <f t="shared" si="4"/>
        <v>67.250182348650625</v>
      </c>
      <c r="N20" s="66">
        <v>77.522935779816521</v>
      </c>
    </row>
    <row r="21" spans="1:14" ht="15.5" x14ac:dyDescent="0.35">
      <c r="A21" s="23"/>
      <c r="B21" s="44">
        <f t="shared" si="1"/>
        <v>15</v>
      </c>
      <c r="C21" s="100" t="s">
        <v>25</v>
      </c>
      <c r="D21" s="31">
        <f>'[1]Appendix 8'!D49</f>
        <v>3068</v>
      </c>
      <c r="E21" s="31">
        <f>'[1]Appendix 8'!F49+'[2]Appendix 8'!F49+'[3]Appendix 8'!F49</f>
        <v>2062</v>
      </c>
      <c r="F21" s="31">
        <f>'[1]Appendix 8'!H49+'[2]Appendix 8'!H49+'[3]Appendix 8'!H49</f>
        <v>0</v>
      </c>
      <c r="G21" s="31">
        <f>'[1]Appendix 8'!J49+'[2]Appendix 8'!J49+'[3]Appendix 8'!J49</f>
        <v>1407</v>
      </c>
      <c r="H21" s="31">
        <f>'[1]Appendix 8'!L49+'[2]Appendix 8'!L49+'[3]Appendix 8'!L49</f>
        <v>0</v>
      </c>
      <c r="I21" s="31">
        <f>'[1]Appendix 8'!N49+'[2]Appendix 8'!N49+'[3]Appendix 8'!N49</f>
        <v>0</v>
      </c>
      <c r="J21" s="31">
        <f>'[3]Appendix 8'!P49</f>
        <v>3723</v>
      </c>
      <c r="K21" s="35">
        <f t="shared" si="2"/>
        <v>0</v>
      </c>
      <c r="L21" s="35">
        <f t="shared" si="3"/>
        <v>0</v>
      </c>
      <c r="M21" s="35">
        <f t="shared" si="4"/>
        <v>27.426900584795323</v>
      </c>
      <c r="N21" s="43">
        <v>30.478132789485613</v>
      </c>
    </row>
    <row r="22" spans="1:14" ht="15.5" x14ac:dyDescent="0.35">
      <c r="A22" s="23"/>
      <c r="B22" s="44">
        <f t="shared" si="1"/>
        <v>16</v>
      </c>
      <c r="C22" s="99" t="s">
        <v>26</v>
      </c>
      <c r="D22" s="31">
        <f>'[1]Appendix 8'!D50</f>
        <v>1491</v>
      </c>
      <c r="E22" s="31">
        <f>'[1]Appendix 8'!F50+'[2]Appendix 8'!F50+'[3]Appendix 8'!F50</f>
        <v>8651</v>
      </c>
      <c r="F22" s="31">
        <f>'[1]Appendix 8'!H50+'[2]Appendix 8'!H50+'[3]Appendix 8'!H50</f>
        <v>0</v>
      </c>
      <c r="G22" s="31">
        <f>'[1]Appendix 8'!J50+'[2]Appendix 8'!J50+'[3]Appendix 8'!J50</f>
        <v>8337</v>
      </c>
      <c r="H22" s="31">
        <f>'[1]Appendix 8'!L50+'[2]Appendix 8'!L50+'[3]Appendix 8'!L50</f>
        <v>0</v>
      </c>
      <c r="I22" s="31">
        <f>'[1]Appendix 8'!N50+'[2]Appendix 8'!N50+'[3]Appendix 8'!N50</f>
        <v>0</v>
      </c>
      <c r="J22" s="31">
        <f>'[3]Appendix 8'!P50</f>
        <v>1805</v>
      </c>
      <c r="K22" s="35">
        <f t="shared" si="2"/>
        <v>0</v>
      </c>
      <c r="L22" s="35">
        <f t="shared" si="3"/>
        <v>0</v>
      </c>
      <c r="M22" s="35">
        <f t="shared" si="4"/>
        <v>82.202721356734372</v>
      </c>
      <c r="N22" s="43">
        <v>84.58436724565756</v>
      </c>
    </row>
    <row r="23" spans="1:14" ht="15.5" x14ac:dyDescent="0.35">
      <c r="A23" s="23"/>
      <c r="B23" s="44">
        <f t="shared" si="1"/>
        <v>17</v>
      </c>
      <c r="C23" s="99" t="s">
        <v>27</v>
      </c>
      <c r="D23" s="31">
        <f>'[1]Appendix 8'!D51</f>
        <v>604</v>
      </c>
      <c r="E23" s="31">
        <f>'[1]Appendix 8'!F51+'[2]Appendix 8'!F51+'[3]Appendix 8'!F51</f>
        <v>176</v>
      </c>
      <c r="F23" s="31">
        <f>'[1]Appendix 8'!H51+'[2]Appendix 8'!H51+'[3]Appendix 8'!H51</f>
        <v>0</v>
      </c>
      <c r="G23" s="31">
        <f>'[1]Appendix 8'!J51+'[2]Appendix 8'!J51+'[3]Appendix 8'!J51</f>
        <v>199</v>
      </c>
      <c r="H23" s="31">
        <f>'[1]Appendix 8'!L51+'[2]Appendix 8'!L51+'[3]Appendix 8'!L51</f>
        <v>2</v>
      </c>
      <c r="I23" s="31">
        <f>'[1]Appendix 8'!N51+'[2]Appendix 8'!N51+'[3]Appendix 8'!N51</f>
        <v>0</v>
      </c>
      <c r="J23" s="31">
        <f>'[3]Appendix 8'!P51</f>
        <v>579</v>
      </c>
      <c r="K23" s="35">
        <f t="shared" si="2"/>
        <v>0.25641025641025639</v>
      </c>
      <c r="L23" s="35">
        <f t="shared" si="3"/>
        <v>0</v>
      </c>
      <c r="M23" s="35">
        <f t="shared" si="4"/>
        <v>25.512820512820511</v>
      </c>
      <c r="N23" s="43">
        <v>27.738095238095241</v>
      </c>
    </row>
    <row r="24" spans="1:14" ht="15.5" x14ac:dyDescent="0.35">
      <c r="A24" s="23"/>
      <c r="B24" s="44">
        <f t="shared" si="1"/>
        <v>18</v>
      </c>
      <c r="C24" s="99" t="s">
        <v>116</v>
      </c>
      <c r="D24" s="31">
        <f>'[1]Appendix 8'!D52</f>
        <v>1763</v>
      </c>
      <c r="E24" s="31">
        <f>'[1]Appendix 8'!F52+'[2]Appendix 8'!F52+'[3]Appendix 8'!F52</f>
        <v>2348</v>
      </c>
      <c r="F24" s="31">
        <f>'[1]Appendix 8'!H52+'[2]Appendix 8'!H52+'[3]Appendix 8'!H52</f>
        <v>1</v>
      </c>
      <c r="G24" s="31">
        <f>'[1]Appendix 8'!J52+'[2]Appendix 8'!J52+'[3]Appendix 8'!J52</f>
        <v>2418</v>
      </c>
      <c r="H24" s="31">
        <f>'[1]Appendix 8'!L52+'[2]Appendix 8'!L52+'[3]Appendix 8'!L52</f>
        <v>0</v>
      </c>
      <c r="I24" s="31">
        <f>'[1]Appendix 8'!N52+'[2]Appendix 8'!N52+'[3]Appendix 8'!N52</f>
        <v>3</v>
      </c>
      <c r="J24" s="31">
        <f>'[3]Appendix 8'!P52</f>
        <v>1690</v>
      </c>
      <c r="K24" s="35">
        <f t="shared" si="2"/>
        <v>0</v>
      </c>
      <c r="L24" s="35">
        <f t="shared" si="3"/>
        <v>7.2974945268791044E-2</v>
      </c>
      <c r="M24" s="35">
        <f t="shared" si="4"/>
        <v>58.81780588664558</v>
      </c>
      <c r="N24" s="43">
        <v>55.62575941676792</v>
      </c>
    </row>
    <row r="25" spans="1:14" ht="15.5" x14ac:dyDescent="0.35">
      <c r="A25" s="23"/>
      <c r="B25" s="44">
        <f t="shared" si="1"/>
        <v>19</v>
      </c>
      <c r="C25" s="99" t="s">
        <v>109</v>
      </c>
      <c r="D25" s="31">
        <f>'[1]Appendix 8'!D53</f>
        <v>273</v>
      </c>
      <c r="E25" s="31">
        <f>'[1]Appendix 8'!F53+'[2]Appendix 8'!F53+'[3]Appendix 8'!F53</f>
        <v>1884</v>
      </c>
      <c r="F25" s="31">
        <f>'[1]Appendix 8'!H53+'[2]Appendix 8'!H53+'[3]Appendix 8'!H53</f>
        <v>0</v>
      </c>
      <c r="G25" s="31">
        <f>'[1]Appendix 8'!J53+'[2]Appendix 8'!J53+'[3]Appendix 8'!J53</f>
        <v>1896</v>
      </c>
      <c r="H25" s="31">
        <f>'[1]Appendix 8'!L53+'[2]Appendix 8'!L53+'[3]Appendix 8'!L53</f>
        <v>0</v>
      </c>
      <c r="I25" s="31">
        <f>'[1]Appendix 8'!N53+'[2]Appendix 8'!N53+'[3]Appendix 8'!N53</f>
        <v>0</v>
      </c>
      <c r="J25" s="31">
        <f>'[3]Appendix 8'!P53</f>
        <v>261</v>
      </c>
      <c r="K25" s="35">
        <f t="shared" si="2"/>
        <v>0</v>
      </c>
      <c r="L25" s="35">
        <f t="shared" si="3"/>
        <v>0</v>
      </c>
      <c r="M25" s="35">
        <f t="shared" si="4"/>
        <v>87.899860917941581</v>
      </c>
      <c r="N25" s="43">
        <v>0</v>
      </c>
    </row>
    <row r="26" spans="1:14" ht="15.5" x14ac:dyDescent="0.35">
      <c r="A26" s="23"/>
      <c r="B26" s="44">
        <f t="shared" si="1"/>
        <v>20</v>
      </c>
      <c r="C26" s="99" t="s">
        <v>29</v>
      </c>
      <c r="D26" s="31">
        <f>'[1]Appendix 8'!D54</f>
        <v>8229</v>
      </c>
      <c r="E26" s="31">
        <f>'[1]Appendix 8'!F54+'[2]Appendix 8'!F54+'[3]Appendix 8'!F54</f>
        <v>8576</v>
      </c>
      <c r="F26" s="31">
        <f>'[1]Appendix 8'!H54+'[2]Appendix 8'!H54+'[3]Appendix 8'!H54</f>
        <v>0</v>
      </c>
      <c r="G26" s="31">
        <f>'[1]Appendix 8'!J54+'[2]Appendix 8'!J54+'[3]Appendix 8'!J54</f>
        <v>6659</v>
      </c>
      <c r="H26" s="31">
        <f>'[1]Appendix 8'!L54+'[2]Appendix 8'!L54+'[3]Appendix 8'!L54</f>
        <v>0</v>
      </c>
      <c r="I26" s="31">
        <f>'[1]Appendix 8'!N54+'[2]Appendix 8'!N54+'[3]Appendix 8'!N54</f>
        <v>0</v>
      </c>
      <c r="J26" s="31">
        <f>'[3]Appendix 8'!P54</f>
        <v>10146</v>
      </c>
      <c r="K26" s="35">
        <f t="shared" si="2"/>
        <v>0</v>
      </c>
      <c r="L26" s="35">
        <f t="shared" si="3"/>
        <v>0</v>
      </c>
      <c r="M26" s="35">
        <f t="shared" si="4"/>
        <v>39.62511157393633</v>
      </c>
      <c r="N26" s="43">
        <v>42.965067923482117</v>
      </c>
    </row>
    <row r="27" spans="1:14" ht="15.5" x14ac:dyDescent="0.35">
      <c r="A27" s="23"/>
      <c r="B27" s="44">
        <f t="shared" si="1"/>
        <v>21</v>
      </c>
      <c r="C27" s="99" t="s">
        <v>30</v>
      </c>
      <c r="D27" s="31">
        <f>'[1]Appendix 8'!D55</f>
        <v>309</v>
      </c>
      <c r="E27" s="31">
        <f>'[1]Appendix 8'!F55+'[2]Appendix 8'!F55+'[3]Appendix 8'!F55</f>
        <v>4063</v>
      </c>
      <c r="F27" s="31">
        <f>'[1]Appendix 8'!H55+'[2]Appendix 8'!H55+'[3]Appendix 8'!H55</f>
        <v>0</v>
      </c>
      <c r="G27" s="31">
        <f>'[1]Appendix 8'!J55+'[2]Appendix 8'!J55+'[3]Appendix 8'!J55</f>
        <v>4059</v>
      </c>
      <c r="H27" s="31">
        <f>'[1]Appendix 8'!L55+'[2]Appendix 8'!L55+'[3]Appendix 8'!L55</f>
        <v>0</v>
      </c>
      <c r="I27" s="31">
        <f>'[1]Appendix 8'!N55+'[2]Appendix 8'!N55+'[3]Appendix 8'!N55</f>
        <v>0</v>
      </c>
      <c r="J27" s="31">
        <f>'[3]Appendix 8'!P55</f>
        <v>313</v>
      </c>
      <c r="K27" s="35">
        <f t="shared" si="2"/>
        <v>0</v>
      </c>
      <c r="L27" s="35">
        <f t="shared" si="3"/>
        <v>0</v>
      </c>
      <c r="M27" s="35">
        <f t="shared" si="4"/>
        <v>92.840805123513263</v>
      </c>
      <c r="N27" s="43">
        <v>90.822690822690817</v>
      </c>
    </row>
    <row r="28" spans="1:14" ht="15.5" x14ac:dyDescent="0.35">
      <c r="A28" s="23"/>
      <c r="B28" s="44">
        <f t="shared" si="1"/>
        <v>22</v>
      </c>
      <c r="C28" s="99" t="s">
        <v>31</v>
      </c>
      <c r="D28" s="31">
        <f>'[1]Appendix 8'!D56</f>
        <v>2613</v>
      </c>
      <c r="E28" s="31">
        <f>'[1]Appendix 8'!F56+'[2]Appendix 8'!F56+'[3]Appendix 8'!F56</f>
        <v>4452</v>
      </c>
      <c r="F28" s="31">
        <f>'[1]Appendix 8'!H56+'[2]Appendix 8'!H56+'[3]Appendix 8'!H56</f>
        <v>0</v>
      </c>
      <c r="G28" s="31">
        <f>'[1]Appendix 8'!J56+'[2]Appendix 8'!J56+'[3]Appendix 8'!J56</f>
        <v>4280</v>
      </c>
      <c r="H28" s="31">
        <f>'[1]Appendix 8'!L56+'[2]Appendix 8'!L56+'[3]Appendix 8'!L56</f>
        <v>24</v>
      </c>
      <c r="I28" s="31">
        <f>'[1]Appendix 8'!N56+'[2]Appendix 8'!N56+'[3]Appendix 8'!N56</f>
        <v>12</v>
      </c>
      <c r="J28" s="31">
        <f>'[3]Appendix 8'!P56</f>
        <v>2749</v>
      </c>
      <c r="K28" s="35">
        <f t="shared" si="2"/>
        <v>0.33970276008492573</v>
      </c>
      <c r="L28" s="35">
        <f t="shared" si="3"/>
        <v>0.16985138004246286</v>
      </c>
      <c r="M28" s="35">
        <f t="shared" si="4"/>
        <v>60.58032554847842</v>
      </c>
      <c r="N28" s="43">
        <v>58.022670025188916</v>
      </c>
    </row>
    <row r="29" spans="1:14" ht="15.5" x14ac:dyDescent="0.35">
      <c r="A29" s="23"/>
      <c r="B29" s="44">
        <f t="shared" si="1"/>
        <v>23</v>
      </c>
      <c r="C29" s="99" t="s">
        <v>117</v>
      </c>
      <c r="D29" s="31">
        <f>'[1]Appendix 8'!D57</f>
        <v>0</v>
      </c>
      <c r="E29" s="31">
        <f>'[1]Appendix 8'!F57+'[2]Appendix 8'!F57+'[3]Appendix 8'!F57</f>
        <v>0</v>
      </c>
      <c r="F29" s="31">
        <f>'[1]Appendix 8'!H57+'[2]Appendix 8'!H57+'[3]Appendix 8'!H57</f>
        <v>0</v>
      </c>
      <c r="G29" s="31">
        <f>'[1]Appendix 8'!J57+'[2]Appendix 8'!J57+'[3]Appendix 8'!J57</f>
        <v>0</v>
      </c>
      <c r="H29" s="31">
        <f>'[1]Appendix 8'!L57+'[2]Appendix 8'!L57+'[3]Appendix 8'!L57</f>
        <v>0</v>
      </c>
      <c r="I29" s="31">
        <f>'[1]Appendix 8'!N57+'[2]Appendix 8'!N57+'[3]Appendix 8'!N57</f>
        <v>0</v>
      </c>
      <c r="J29" s="31">
        <f>'[3]Appendix 8'!P57</f>
        <v>0</v>
      </c>
      <c r="K29" s="35">
        <f t="shared" si="2"/>
        <v>0</v>
      </c>
      <c r="L29" s="35">
        <f t="shared" si="3"/>
        <v>0</v>
      </c>
      <c r="M29" s="35">
        <f t="shared" si="4"/>
        <v>0</v>
      </c>
      <c r="N29" s="43">
        <v>0</v>
      </c>
    </row>
    <row r="30" spans="1:14" ht="15.5" x14ac:dyDescent="0.35">
      <c r="A30" s="23"/>
      <c r="B30" s="44">
        <f t="shared" si="1"/>
        <v>24</v>
      </c>
      <c r="C30" s="99" t="s">
        <v>32</v>
      </c>
      <c r="D30" s="31">
        <f>'[1]Appendix 8'!D58</f>
        <v>117</v>
      </c>
      <c r="E30" s="31">
        <f>'[1]Appendix 8'!F58+'[2]Appendix 8'!F58+'[3]Appendix 8'!F58</f>
        <v>1245</v>
      </c>
      <c r="F30" s="31">
        <f>'[1]Appendix 8'!H58+'[2]Appendix 8'!H58+'[3]Appendix 8'!H58</f>
        <v>3</v>
      </c>
      <c r="G30" s="31">
        <f>'[1]Appendix 8'!J58+'[2]Appendix 8'!J58+'[3]Appendix 8'!J58</f>
        <v>1248</v>
      </c>
      <c r="H30" s="31">
        <f>'[1]Appendix 8'!L58+'[2]Appendix 8'!L58+'[3]Appendix 8'!L58</f>
        <v>1</v>
      </c>
      <c r="I30" s="31">
        <f>'[1]Appendix 8'!N58+'[2]Appendix 8'!N58+'[3]Appendix 8'!N58</f>
        <v>1</v>
      </c>
      <c r="J30" s="31">
        <f>'[3]Appendix 8'!P58</f>
        <v>112</v>
      </c>
      <c r="K30" s="35">
        <f t="shared" si="2"/>
        <v>7.3421439060205582E-2</v>
      </c>
      <c r="L30" s="35">
        <f t="shared" si="3"/>
        <v>7.3421439060205582E-2</v>
      </c>
      <c r="M30" s="35">
        <f t="shared" si="4"/>
        <v>91.629955947136565</v>
      </c>
      <c r="N30" s="43">
        <v>91.11277072442121</v>
      </c>
    </row>
    <row r="31" spans="1:14" ht="15.5" x14ac:dyDescent="0.35">
      <c r="B31" s="44">
        <f t="shared" si="1"/>
        <v>25</v>
      </c>
      <c r="C31" s="99" t="s">
        <v>16</v>
      </c>
      <c r="D31" s="31">
        <f>'[1]Appendix 8'!D59</f>
        <v>41</v>
      </c>
      <c r="E31" s="31">
        <f>'[1]Appendix 8'!F59+'[2]Appendix 8'!F59+'[3]Appendix 8'!F59</f>
        <v>73</v>
      </c>
      <c r="F31" s="31">
        <f>'[1]Appendix 8'!H59+'[2]Appendix 8'!H59+'[3]Appendix 8'!H59</f>
        <v>0</v>
      </c>
      <c r="G31" s="31">
        <f>'[1]Appendix 8'!J59+'[2]Appendix 8'!J59+'[3]Appendix 8'!J59</f>
        <v>74</v>
      </c>
      <c r="H31" s="31">
        <f>'[1]Appendix 8'!L59+'[2]Appendix 8'!L59+'[3]Appendix 8'!L59</f>
        <v>0</v>
      </c>
      <c r="I31" s="31">
        <f>'[1]Appendix 8'!N59+'[2]Appendix 8'!N59+'[3]Appendix 8'!N59</f>
        <v>0</v>
      </c>
      <c r="J31" s="31">
        <f>'[3]Appendix 8'!P59</f>
        <v>40</v>
      </c>
      <c r="K31" s="35">
        <f t="shared" si="2"/>
        <v>0</v>
      </c>
      <c r="L31" s="35">
        <f t="shared" si="3"/>
        <v>0</v>
      </c>
      <c r="M31" s="35">
        <f t="shared" si="4"/>
        <v>64.912280701754383</v>
      </c>
      <c r="N31" s="43">
        <v>66.11570247933885</v>
      </c>
    </row>
    <row r="32" spans="1:14" ht="16" thickBot="1" x14ac:dyDescent="0.4">
      <c r="B32" s="33"/>
      <c r="C32" s="18" t="s">
        <v>12</v>
      </c>
      <c r="D32" s="36">
        <f t="shared" ref="D32:J32" si="5">SUM(D7:D31)</f>
        <v>32057</v>
      </c>
      <c r="E32" s="36">
        <f t="shared" si="5"/>
        <v>106121</v>
      </c>
      <c r="F32" s="36">
        <f t="shared" si="5"/>
        <v>1871</v>
      </c>
      <c r="G32" s="36">
        <f t="shared" si="5"/>
        <v>101329</v>
      </c>
      <c r="H32" s="36">
        <f t="shared" si="5"/>
        <v>40</v>
      </c>
      <c r="I32" s="36">
        <f t="shared" si="5"/>
        <v>573</v>
      </c>
      <c r="J32" s="36">
        <f t="shared" si="5"/>
        <v>36203</v>
      </c>
      <c r="K32" s="48">
        <f t="shared" ref="K32" si="6">IFERROR((H32/SUM($G32:$J32))*100,0)</f>
        <v>2.8955083426834123E-2</v>
      </c>
      <c r="L32" s="48">
        <f t="shared" ref="L32" si="7">IFERROR((I32/SUM($G32:$J32))*100,0)</f>
        <v>0.41478157008939875</v>
      </c>
      <c r="M32" s="103">
        <f>IFERROR((G32/SUM($G32:$J32))*100,0)</f>
        <v>73.349741213941883</v>
      </c>
      <c r="N32" s="101">
        <v>75.729420880736342</v>
      </c>
    </row>
    <row r="33" spans="2:14" x14ac:dyDescent="0.35">
      <c r="B33" s="134" t="s">
        <v>110</v>
      </c>
      <c r="C33" s="134"/>
      <c r="D33" s="134"/>
      <c r="E33" s="134"/>
      <c r="F33" s="134"/>
      <c r="G33" s="134"/>
      <c r="H33" s="134"/>
      <c r="I33" s="134"/>
      <c r="J33" s="134"/>
      <c r="K33" s="134"/>
      <c r="L33" s="134"/>
      <c r="M33" s="134"/>
      <c r="N33" s="134"/>
    </row>
    <row r="36" spans="2:14" x14ac:dyDescent="0.35">
      <c r="C36" s="47" t="s">
        <v>84</v>
      </c>
      <c r="D36" s="23"/>
      <c r="E36" s="23"/>
      <c r="F36" s="23"/>
      <c r="G36" s="23"/>
      <c r="H36" s="23"/>
      <c r="I36" s="23"/>
      <c r="J36" s="23"/>
    </row>
    <row r="38" spans="2:14" x14ac:dyDescent="0.35">
      <c r="N38" s="51"/>
    </row>
    <row r="39" spans="2:14" x14ac:dyDescent="0.35">
      <c r="D39" s="23"/>
      <c r="E39" s="23"/>
      <c r="F39" s="23"/>
      <c r="G39" s="23"/>
      <c r="H39" s="23"/>
      <c r="I39" s="23"/>
      <c r="J39" s="23"/>
      <c r="M39" s="21" t="s">
        <v>84</v>
      </c>
    </row>
    <row r="40" spans="2:14" x14ac:dyDescent="0.35">
      <c r="E40" s="124"/>
      <c r="G40" s="23"/>
      <c r="H40" s="23"/>
      <c r="I40" s="23"/>
      <c r="J40" s="23"/>
    </row>
    <row r="41" spans="2:14" x14ac:dyDescent="0.35">
      <c r="N41" s="65"/>
    </row>
  </sheetData>
  <sheetProtection algorithmName="SHA-512" hashValue="ALNNM6l9m7y4SSiZQ869I5d82dYyFUxDTHfE8LbzWiDEHwgeOgsC+W+hYPusCNVg5LbJDY531A1kcqvxgjREyw==" saltValue="bq+f9TjWbv+ArIxwJ2AuZA==" spinCount="100000" sheet="1" objects="1" scenarios="1"/>
  <sortState xmlns:xlrd2="http://schemas.microsoft.com/office/spreadsheetml/2017/richdata2" ref="C8:C29">
    <sortCondition ref="C8:C29"/>
  </sortState>
  <mergeCells count="14">
    <mergeCell ref="B33:N3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2:N52"/>
  <sheetViews>
    <sheetView zoomScale="69" workbookViewId="0">
      <selection activeCell="C3" sqref="C3:L3"/>
    </sheetView>
  </sheetViews>
  <sheetFormatPr defaultRowHeight="14.5" x14ac:dyDescent="0.35"/>
  <cols>
    <col min="4" max="4" width="59.6328125" bestFit="1" customWidth="1"/>
    <col min="5" max="5" width="10.453125" bestFit="1" customWidth="1"/>
    <col min="6" max="6" width="17.36328125" bestFit="1" customWidth="1"/>
    <col min="7" max="7" width="10.453125" bestFit="1" customWidth="1"/>
    <col min="8" max="8" width="17.36328125" bestFit="1" customWidth="1"/>
    <col min="9" max="9" width="10.453125" bestFit="1" customWidth="1"/>
    <col min="10" max="10" width="17.36328125" bestFit="1" customWidth="1"/>
    <col min="11" max="11" width="10.453125" style="69" bestFit="1" customWidth="1"/>
    <col min="12" max="12" width="17.36328125" style="69" bestFit="1" customWidth="1"/>
    <col min="13" max="13" width="10.6328125" bestFit="1" customWidth="1"/>
    <col min="14" max="14" width="17.36328125" bestFit="1" customWidth="1"/>
  </cols>
  <sheetData>
    <row r="2" spans="3:14" ht="15" thickBot="1" x14ac:dyDescent="0.4"/>
    <row r="3" spans="3:14" ht="16" thickBot="1" x14ac:dyDescent="0.4">
      <c r="C3" s="137" t="s">
        <v>91</v>
      </c>
      <c r="D3" s="138"/>
      <c r="E3" s="138"/>
      <c r="F3" s="138"/>
      <c r="G3" s="138"/>
      <c r="H3" s="138"/>
      <c r="I3" s="138"/>
      <c r="J3" s="138"/>
      <c r="K3" s="138"/>
      <c r="L3" s="139"/>
      <c r="M3" s="104"/>
      <c r="N3" s="104"/>
    </row>
    <row r="4" spans="3:14" ht="14.5" customHeight="1" x14ac:dyDescent="0.35">
      <c r="C4" s="157" t="s">
        <v>89</v>
      </c>
      <c r="D4" s="142" t="s">
        <v>8</v>
      </c>
      <c r="E4" s="156" t="s">
        <v>94</v>
      </c>
      <c r="F4" s="156"/>
      <c r="G4" s="156" t="s">
        <v>95</v>
      </c>
      <c r="H4" s="156"/>
      <c r="I4" s="156" t="s">
        <v>96</v>
      </c>
      <c r="J4" s="156"/>
      <c r="K4" s="156" t="s">
        <v>93</v>
      </c>
      <c r="L4" s="156"/>
    </row>
    <row r="5" spans="3:14" ht="14.5" customHeight="1" x14ac:dyDescent="0.35">
      <c r="C5" s="140"/>
      <c r="D5" s="143"/>
      <c r="E5" s="70" t="s">
        <v>85</v>
      </c>
      <c r="F5" s="76" t="s">
        <v>86</v>
      </c>
      <c r="G5" s="70" t="s">
        <v>85</v>
      </c>
      <c r="H5" s="76" t="s">
        <v>86</v>
      </c>
      <c r="I5" s="70" t="s">
        <v>85</v>
      </c>
      <c r="J5" s="76" t="s">
        <v>86</v>
      </c>
      <c r="K5" s="70" t="s">
        <v>85</v>
      </c>
      <c r="L5" s="76" t="s">
        <v>86</v>
      </c>
    </row>
    <row r="6" spans="3:14" ht="14.5" customHeight="1" thickBot="1" x14ac:dyDescent="0.4">
      <c r="C6" s="141"/>
      <c r="D6" s="144"/>
      <c r="E6" s="88"/>
      <c r="F6" s="89" t="s">
        <v>90</v>
      </c>
      <c r="G6" s="88"/>
      <c r="H6" s="90" t="s">
        <v>90</v>
      </c>
      <c r="I6" s="88"/>
      <c r="J6" s="90" t="s">
        <v>90</v>
      </c>
      <c r="K6" s="88"/>
      <c r="L6" s="90" t="s">
        <v>90</v>
      </c>
    </row>
    <row r="7" spans="3:14" ht="15.5" x14ac:dyDescent="0.35">
      <c r="C7" s="81">
        <v>1</v>
      </c>
      <c r="D7" s="82" t="s">
        <v>66</v>
      </c>
      <c r="E7" s="83">
        <v>0</v>
      </c>
      <c r="F7" s="83">
        <v>0</v>
      </c>
      <c r="G7" s="83">
        <v>16</v>
      </c>
      <c r="H7" s="83">
        <v>1336380</v>
      </c>
      <c r="I7" s="83">
        <v>0</v>
      </c>
      <c r="J7" s="83">
        <v>0</v>
      </c>
      <c r="K7" s="84">
        <f>SUM(E7+G7+I7)</f>
        <v>16</v>
      </c>
      <c r="L7" s="84">
        <f>F7+H7+J7</f>
        <v>1336380</v>
      </c>
    </row>
    <row r="8" spans="3:14" ht="15.5" x14ac:dyDescent="0.35">
      <c r="C8" s="72">
        <v>2</v>
      </c>
      <c r="D8" s="62" t="s">
        <v>45</v>
      </c>
      <c r="E8" s="71">
        <v>0</v>
      </c>
      <c r="F8" s="71">
        <v>0</v>
      </c>
      <c r="G8" s="71">
        <v>2</v>
      </c>
      <c r="H8" s="71">
        <v>2202802</v>
      </c>
      <c r="I8" s="71">
        <v>0</v>
      </c>
      <c r="J8" s="71">
        <v>0</v>
      </c>
      <c r="K8" s="84">
        <f t="shared" ref="K8:K43" si="0">SUM(E8+G8+I8)</f>
        <v>2</v>
      </c>
      <c r="L8" s="84">
        <f t="shared" ref="L8:L43" si="1">F8+H8+J8</f>
        <v>2202802</v>
      </c>
    </row>
    <row r="9" spans="3:14" ht="15.5" x14ac:dyDescent="0.35">
      <c r="C9" s="72">
        <v>3</v>
      </c>
      <c r="D9" s="62" t="s">
        <v>49</v>
      </c>
      <c r="E9" s="71">
        <v>0</v>
      </c>
      <c r="F9" s="71">
        <v>0</v>
      </c>
      <c r="G9" s="71">
        <v>0</v>
      </c>
      <c r="H9" s="71">
        <v>0</v>
      </c>
      <c r="I9" s="71">
        <v>4</v>
      </c>
      <c r="J9" s="71">
        <v>27032624</v>
      </c>
      <c r="K9" s="84">
        <f t="shared" si="0"/>
        <v>4</v>
      </c>
      <c r="L9" s="84">
        <f t="shared" si="1"/>
        <v>27032624</v>
      </c>
    </row>
    <row r="10" spans="3:14" ht="15.5" x14ac:dyDescent="0.35">
      <c r="C10" s="72">
        <v>4</v>
      </c>
      <c r="D10" s="62" t="s">
        <v>46</v>
      </c>
      <c r="E10" s="71">
        <v>0</v>
      </c>
      <c r="F10" s="71">
        <v>0</v>
      </c>
      <c r="G10" s="71">
        <v>0</v>
      </c>
      <c r="H10" s="71">
        <v>0</v>
      </c>
      <c r="I10" s="71">
        <v>0</v>
      </c>
      <c r="J10" s="71">
        <v>0</v>
      </c>
      <c r="K10" s="84">
        <f t="shared" si="0"/>
        <v>0</v>
      </c>
      <c r="L10" s="84">
        <f t="shared" si="1"/>
        <v>0</v>
      </c>
    </row>
    <row r="11" spans="3:14" ht="15.5" x14ac:dyDescent="0.35">
      <c r="C11" s="72">
        <v>5</v>
      </c>
      <c r="D11" s="62" t="s">
        <v>54</v>
      </c>
      <c r="E11" s="71">
        <v>13</v>
      </c>
      <c r="F11" s="71">
        <v>4855361</v>
      </c>
      <c r="G11" s="71">
        <v>2</v>
      </c>
      <c r="H11" s="71">
        <v>990000</v>
      </c>
      <c r="I11" s="71">
        <v>5</v>
      </c>
      <c r="J11" s="71">
        <v>2305000</v>
      </c>
      <c r="K11" s="84">
        <f t="shared" si="0"/>
        <v>20</v>
      </c>
      <c r="L11" s="84">
        <f t="shared" si="1"/>
        <v>8150361</v>
      </c>
    </row>
    <row r="12" spans="3:14" ht="15.5" x14ac:dyDescent="0.35">
      <c r="C12" s="72">
        <v>6</v>
      </c>
      <c r="D12" s="62" t="s">
        <v>58</v>
      </c>
      <c r="E12" s="71">
        <v>18</v>
      </c>
      <c r="F12" s="71">
        <v>13749530</v>
      </c>
      <c r="G12" s="71">
        <v>17</v>
      </c>
      <c r="H12" s="71">
        <v>8020973</v>
      </c>
      <c r="I12" s="71">
        <v>13</v>
      </c>
      <c r="J12" s="71">
        <v>6054760</v>
      </c>
      <c r="K12" s="84">
        <f t="shared" si="0"/>
        <v>48</v>
      </c>
      <c r="L12" s="84">
        <f t="shared" si="1"/>
        <v>27825263</v>
      </c>
      <c r="N12" t="s">
        <v>84</v>
      </c>
    </row>
    <row r="13" spans="3:14" ht="15.5" x14ac:dyDescent="0.35">
      <c r="C13" s="72">
        <v>7</v>
      </c>
      <c r="D13" s="62" t="s">
        <v>50</v>
      </c>
      <c r="E13" s="71">
        <v>6</v>
      </c>
      <c r="F13" s="71">
        <v>12040746</v>
      </c>
      <c r="G13" s="71">
        <v>18</v>
      </c>
      <c r="H13" s="71">
        <v>2284656</v>
      </c>
      <c r="I13" s="71">
        <v>19</v>
      </c>
      <c r="J13" s="71">
        <v>6987924</v>
      </c>
      <c r="K13" s="84">
        <f t="shared" si="0"/>
        <v>43</v>
      </c>
      <c r="L13" s="84">
        <f t="shared" si="1"/>
        <v>21313326</v>
      </c>
    </row>
    <row r="14" spans="3:14" ht="15.5" x14ac:dyDescent="0.35">
      <c r="C14" s="72">
        <v>8</v>
      </c>
      <c r="D14" s="62" t="s">
        <v>52</v>
      </c>
      <c r="E14" s="71">
        <v>0</v>
      </c>
      <c r="F14" s="71">
        <v>0</v>
      </c>
      <c r="G14" s="71">
        <v>4</v>
      </c>
      <c r="H14" s="71">
        <v>6800000</v>
      </c>
      <c r="I14" s="71">
        <v>7</v>
      </c>
      <c r="J14" s="71">
        <v>8976224</v>
      </c>
      <c r="K14" s="84">
        <f t="shared" si="0"/>
        <v>11</v>
      </c>
      <c r="L14" s="84">
        <f t="shared" si="1"/>
        <v>15776224</v>
      </c>
    </row>
    <row r="15" spans="3:14" ht="15.5" x14ac:dyDescent="0.35">
      <c r="C15" s="72">
        <v>9</v>
      </c>
      <c r="D15" s="62" t="s">
        <v>53</v>
      </c>
      <c r="E15" s="71">
        <v>0</v>
      </c>
      <c r="F15" s="71">
        <v>0</v>
      </c>
      <c r="G15" s="71">
        <v>2</v>
      </c>
      <c r="H15" s="71">
        <v>2063424</v>
      </c>
      <c r="I15" s="71">
        <v>0</v>
      </c>
      <c r="J15" s="71">
        <v>0</v>
      </c>
      <c r="K15" s="84">
        <f t="shared" si="0"/>
        <v>2</v>
      </c>
      <c r="L15" s="84">
        <f t="shared" si="1"/>
        <v>2063424</v>
      </c>
    </row>
    <row r="16" spans="3:14" ht="15.5" x14ac:dyDescent="0.35">
      <c r="C16" s="72">
        <v>10</v>
      </c>
      <c r="D16" s="62" t="s">
        <v>57</v>
      </c>
      <c r="E16" s="71">
        <v>0</v>
      </c>
      <c r="F16" s="71">
        <v>0</v>
      </c>
      <c r="G16" s="71">
        <v>0</v>
      </c>
      <c r="H16" s="71">
        <v>0</v>
      </c>
      <c r="I16" s="71">
        <v>1</v>
      </c>
      <c r="J16" s="71">
        <v>128620</v>
      </c>
      <c r="K16" s="84">
        <f t="shared" si="0"/>
        <v>1</v>
      </c>
      <c r="L16" s="84">
        <f t="shared" si="1"/>
        <v>128620</v>
      </c>
    </row>
    <row r="17" spans="3:12" ht="15.5" x14ac:dyDescent="0.35">
      <c r="C17" s="72">
        <v>11</v>
      </c>
      <c r="D17" s="62" t="s">
        <v>13</v>
      </c>
      <c r="E17" s="71">
        <v>191</v>
      </c>
      <c r="F17" s="71">
        <v>12277303</v>
      </c>
      <c r="G17" s="71">
        <v>520</v>
      </c>
      <c r="H17" s="71">
        <v>36404276</v>
      </c>
      <c r="I17" s="71">
        <v>176</v>
      </c>
      <c r="J17" s="71">
        <v>28271749</v>
      </c>
      <c r="K17" s="84">
        <f t="shared" si="0"/>
        <v>887</v>
      </c>
      <c r="L17" s="84">
        <f t="shared" si="1"/>
        <v>76953328</v>
      </c>
    </row>
    <row r="18" spans="3:12" ht="15.5" x14ac:dyDescent="0.35">
      <c r="C18" s="72">
        <v>12</v>
      </c>
      <c r="D18" s="62" t="s">
        <v>61</v>
      </c>
      <c r="E18" s="71">
        <v>13</v>
      </c>
      <c r="F18" s="71">
        <v>6128304</v>
      </c>
      <c r="G18" s="71">
        <v>16</v>
      </c>
      <c r="H18" s="71">
        <v>10003405</v>
      </c>
      <c r="I18" s="71">
        <v>5</v>
      </c>
      <c r="J18" s="71">
        <v>3325000</v>
      </c>
      <c r="K18" s="84">
        <f t="shared" si="0"/>
        <v>34</v>
      </c>
      <c r="L18" s="84">
        <f t="shared" si="1"/>
        <v>19456709</v>
      </c>
    </row>
    <row r="19" spans="3:12" ht="15.5" x14ac:dyDescent="0.35">
      <c r="C19" s="72">
        <v>13</v>
      </c>
      <c r="D19" s="62" t="s">
        <v>39</v>
      </c>
      <c r="E19" s="71">
        <v>0</v>
      </c>
      <c r="F19" s="71">
        <v>0</v>
      </c>
      <c r="G19" s="71">
        <v>2</v>
      </c>
      <c r="H19" s="71">
        <v>943080</v>
      </c>
      <c r="I19" s="71">
        <v>4</v>
      </c>
      <c r="J19" s="71">
        <v>1896234</v>
      </c>
      <c r="K19" s="84">
        <f t="shared" si="0"/>
        <v>6</v>
      </c>
      <c r="L19" s="84">
        <f t="shared" si="1"/>
        <v>2839314</v>
      </c>
    </row>
    <row r="20" spans="3:12" ht="15.5" x14ac:dyDescent="0.35">
      <c r="C20" s="72">
        <v>14</v>
      </c>
      <c r="D20" s="62" t="s">
        <v>47</v>
      </c>
      <c r="E20" s="71">
        <v>9</v>
      </c>
      <c r="F20" s="71">
        <v>3670992</v>
      </c>
      <c r="G20" s="71">
        <v>17</v>
      </c>
      <c r="H20" s="71">
        <v>3151282</v>
      </c>
      <c r="I20" s="71">
        <v>20</v>
      </c>
      <c r="J20" s="71">
        <v>3994557</v>
      </c>
      <c r="K20" s="84">
        <f t="shared" si="0"/>
        <v>46</v>
      </c>
      <c r="L20" s="84">
        <f t="shared" si="1"/>
        <v>10816831</v>
      </c>
    </row>
    <row r="21" spans="3:12" ht="15.5" x14ac:dyDescent="0.35">
      <c r="C21" s="72">
        <v>15</v>
      </c>
      <c r="D21" s="62" t="s">
        <v>60</v>
      </c>
      <c r="E21" s="71">
        <v>0</v>
      </c>
      <c r="F21" s="71">
        <v>0</v>
      </c>
      <c r="G21" s="71">
        <v>4</v>
      </c>
      <c r="H21" s="71">
        <v>2972892</v>
      </c>
      <c r="I21" s="71">
        <v>5</v>
      </c>
      <c r="J21" s="71">
        <v>6349825</v>
      </c>
      <c r="K21" s="84">
        <f t="shared" si="0"/>
        <v>9</v>
      </c>
      <c r="L21" s="84">
        <f t="shared" si="1"/>
        <v>9322717</v>
      </c>
    </row>
    <row r="22" spans="3:12" ht="15.5" x14ac:dyDescent="0.35">
      <c r="C22" s="72">
        <v>16</v>
      </c>
      <c r="D22" s="62" t="s">
        <v>41</v>
      </c>
      <c r="E22" s="71">
        <v>2</v>
      </c>
      <c r="F22" s="71">
        <v>3345572</v>
      </c>
      <c r="G22" s="71">
        <v>2</v>
      </c>
      <c r="H22" s="71">
        <v>808000</v>
      </c>
      <c r="I22" s="71">
        <v>0</v>
      </c>
      <c r="J22" s="71">
        <v>0</v>
      </c>
      <c r="K22" s="84">
        <f t="shared" si="0"/>
        <v>4</v>
      </c>
      <c r="L22" s="84">
        <f t="shared" si="1"/>
        <v>4153572</v>
      </c>
    </row>
    <row r="23" spans="3:12" ht="15.5" x14ac:dyDescent="0.35">
      <c r="C23" s="72">
        <v>17</v>
      </c>
      <c r="D23" s="62" t="s">
        <v>48</v>
      </c>
      <c r="E23" s="71">
        <v>0</v>
      </c>
      <c r="F23" s="71">
        <v>0</v>
      </c>
      <c r="G23" s="71">
        <v>0</v>
      </c>
      <c r="H23" s="71">
        <v>0</v>
      </c>
      <c r="I23" s="71">
        <v>0</v>
      </c>
      <c r="J23" s="71">
        <v>0</v>
      </c>
      <c r="K23" s="84">
        <f t="shared" si="0"/>
        <v>0</v>
      </c>
      <c r="L23" s="84">
        <f t="shared" si="1"/>
        <v>0</v>
      </c>
    </row>
    <row r="24" spans="3:12" ht="15.5" x14ac:dyDescent="0.35">
      <c r="C24" s="72">
        <v>18</v>
      </c>
      <c r="D24" s="62" t="s">
        <v>73</v>
      </c>
      <c r="E24" s="71">
        <v>0</v>
      </c>
      <c r="F24" s="71">
        <v>0</v>
      </c>
      <c r="G24" s="71">
        <v>4</v>
      </c>
      <c r="H24" s="71">
        <v>63142864</v>
      </c>
      <c r="I24" s="71">
        <v>1</v>
      </c>
      <c r="J24" s="71">
        <v>112544</v>
      </c>
      <c r="K24" s="84">
        <f t="shared" si="0"/>
        <v>5</v>
      </c>
      <c r="L24" s="84">
        <f t="shared" si="1"/>
        <v>63255408</v>
      </c>
    </row>
    <row r="25" spans="3:12" ht="15.5" x14ac:dyDescent="0.35">
      <c r="C25" s="72">
        <v>19</v>
      </c>
      <c r="D25" s="62" t="s">
        <v>72</v>
      </c>
      <c r="E25" s="71">
        <v>9267</v>
      </c>
      <c r="F25" s="71">
        <v>55155387</v>
      </c>
      <c r="G25" s="71">
        <v>7961</v>
      </c>
      <c r="H25" s="71">
        <v>48612716</v>
      </c>
      <c r="I25" s="71">
        <v>4658</v>
      </c>
      <c r="J25" s="71">
        <v>34756745</v>
      </c>
      <c r="K25" s="84">
        <f t="shared" si="0"/>
        <v>21886</v>
      </c>
      <c r="L25" s="84">
        <f t="shared" si="1"/>
        <v>138524848</v>
      </c>
    </row>
    <row r="26" spans="3:12" ht="15.5" x14ac:dyDescent="0.35">
      <c r="C26" s="72">
        <v>20</v>
      </c>
      <c r="D26" s="62" t="s">
        <v>14</v>
      </c>
      <c r="E26" s="71">
        <v>0</v>
      </c>
      <c r="F26" s="71">
        <v>0</v>
      </c>
      <c r="G26" s="71">
        <v>0</v>
      </c>
      <c r="H26" s="71">
        <v>0</v>
      </c>
      <c r="I26" s="71">
        <v>2</v>
      </c>
      <c r="J26" s="71">
        <v>900000</v>
      </c>
      <c r="K26" s="84">
        <f t="shared" si="0"/>
        <v>2</v>
      </c>
      <c r="L26" s="84">
        <f t="shared" si="1"/>
        <v>900000</v>
      </c>
    </row>
    <row r="27" spans="3:12" ht="15.5" x14ac:dyDescent="0.35">
      <c r="C27" s="72">
        <v>21</v>
      </c>
      <c r="D27" s="62" t="s">
        <v>59</v>
      </c>
      <c r="E27" s="71">
        <v>6</v>
      </c>
      <c r="F27" s="71">
        <v>2650078</v>
      </c>
      <c r="G27" s="71">
        <v>9</v>
      </c>
      <c r="H27" s="71">
        <v>2247530</v>
      </c>
      <c r="I27" s="71">
        <v>2</v>
      </c>
      <c r="J27" s="71">
        <v>4860000</v>
      </c>
      <c r="K27" s="84">
        <f t="shared" si="0"/>
        <v>17</v>
      </c>
      <c r="L27" s="84">
        <f t="shared" si="1"/>
        <v>9757608</v>
      </c>
    </row>
    <row r="28" spans="3:12" ht="15.5" x14ac:dyDescent="0.35">
      <c r="C28" s="72">
        <v>22</v>
      </c>
      <c r="D28" s="62" t="s">
        <v>38</v>
      </c>
      <c r="E28" s="71">
        <v>0</v>
      </c>
      <c r="F28" s="71">
        <v>0</v>
      </c>
      <c r="G28" s="71">
        <v>3426</v>
      </c>
      <c r="H28" s="71">
        <v>14450438</v>
      </c>
      <c r="I28" s="71">
        <v>443</v>
      </c>
      <c r="J28" s="71">
        <v>9692586</v>
      </c>
      <c r="K28" s="84">
        <f t="shared" si="0"/>
        <v>3869</v>
      </c>
      <c r="L28" s="84">
        <f t="shared" si="1"/>
        <v>24143024</v>
      </c>
    </row>
    <row r="29" spans="3:12" ht="15.5" x14ac:dyDescent="0.35">
      <c r="C29" s="72">
        <v>23</v>
      </c>
      <c r="D29" s="62" t="s">
        <v>42</v>
      </c>
      <c r="E29" s="71">
        <v>0</v>
      </c>
      <c r="F29" s="71">
        <v>0</v>
      </c>
      <c r="G29" s="71">
        <v>0</v>
      </c>
      <c r="H29" s="71">
        <v>0</v>
      </c>
      <c r="I29" s="71">
        <v>0</v>
      </c>
      <c r="J29" s="71">
        <v>0</v>
      </c>
      <c r="K29" s="84">
        <f t="shared" si="0"/>
        <v>0</v>
      </c>
      <c r="L29" s="84">
        <f t="shared" si="1"/>
        <v>0</v>
      </c>
    </row>
    <row r="30" spans="3:12" ht="15.5" x14ac:dyDescent="0.35">
      <c r="C30" s="72">
        <v>24</v>
      </c>
      <c r="D30" s="62" t="s">
        <v>69</v>
      </c>
      <c r="E30" s="71">
        <v>0</v>
      </c>
      <c r="F30" s="71">
        <v>0</v>
      </c>
      <c r="G30" s="71">
        <v>1</v>
      </c>
      <c r="H30" s="71">
        <v>270678</v>
      </c>
      <c r="I30" s="71">
        <v>6</v>
      </c>
      <c r="J30" s="71">
        <v>3328741</v>
      </c>
      <c r="K30" s="84">
        <f t="shared" si="0"/>
        <v>7</v>
      </c>
      <c r="L30" s="84">
        <f t="shared" si="1"/>
        <v>3599419</v>
      </c>
    </row>
    <row r="31" spans="3:12" ht="15.5" x14ac:dyDescent="0.35">
      <c r="C31" s="72">
        <v>25</v>
      </c>
      <c r="D31" s="62" t="s">
        <v>68</v>
      </c>
      <c r="E31" s="71">
        <v>0</v>
      </c>
      <c r="F31" s="71">
        <v>0</v>
      </c>
      <c r="G31" s="71">
        <v>17</v>
      </c>
      <c r="H31" s="71">
        <v>9327948</v>
      </c>
      <c r="I31" s="71">
        <v>0</v>
      </c>
      <c r="J31" s="71">
        <v>0</v>
      </c>
      <c r="K31" s="84">
        <f t="shared" si="0"/>
        <v>17</v>
      </c>
      <c r="L31" s="84">
        <f t="shared" si="1"/>
        <v>9327948</v>
      </c>
    </row>
    <row r="32" spans="3:12" ht="15.5" x14ac:dyDescent="0.35">
      <c r="C32" s="72">
        <v>26</v>
      </c>
      <c r="D32" s="62" t="s">
        <v>51</v>
      </c>
      <c r="E32" s="71">
        <v>2</v>
      </c>
      <c r="F32" s="71">
        <v>504050</v>
      </c>
      <c r="G32" s="71">
        <v>6</v>
      </c>
      <c r="H32" s="71">
        <v>2354864</v>
      </c>
      <c r="I32" s="71">
        <v>8</v>
      </c>
      <c r="J32" s="71">
        <v>4088900</v>
      </c>
      <c r="K32" s="84">
        <f t="shared" si="0"/>
        <v>16</v>
      </c>
      <c r="L32" s="84">
        <f t="shared" si="1"/>
        <v>6947814</v>
      </c>
    </row>
    <row r="33" spans="3:12" ht="15.5" x14ac:dyDescent="0.35">
      <c r="C33" s="72">
        <v>27</v>
      </c>
      <c r="D33" s="62" t="s">
        <v>56</v>
      </c>
      <c r="E33" s="71">
        <v>0</v>
      </c>
      <c r="F33" s="71">
        <v>0</v>
      </c>
      <c r="G33" s="71">
        <v>0</v>
      </c>
      <c r="H33" s="71">
        <v>0</v>
      </c>
      <c r="I33" s="71">
        <v>2</v>
      </c>
      <c r="J33" s="71">
        <v>268347</v>
      </c>
      <c r="K33" s="84">
        <f t="shared" si="0"/>
        <v>2</v>
      </c>
      <c r="L33" s="84">
        <f t="shared" si="1"/>
        <v>268347</v>
      </c>
    </row>
    <row r="34" spans="3:12" ht="15.5" x14ac:dyDescent="0.35">
      <c r="C34" s="72">
        <v>28</v>
      </c>
      <c r="D34" s="62" t="s">
        <v>64</v>
      </c>
      <c r="E34" s="71">
        <v>13</v>
      </c>
      <c r="F34" s="71">
        <v>8899358</v>
      </c>
      <c r="G34" s="71">
        <v>2</v>
      </c>
      <c r="H34" s="71">
        <v>3020000</v>
      </c>
      <c r="I34" s="71">
        <v>5</v>
      </c>
      <c r="J34" s="71">
        <v>829460</v>
      </c>
      <c r="K34" s="84">
        <f t="shared" si="0"/>
        <v>20</v>
      </c>
      <c r="L34" s="84">
        <f t="shared" si="1"/>
        <v>12748818</v>
      </c>
    </row>
    <row r="35" spans="3:12" ht="15.5" x14ac:dyDescent="0.35">
      <c r="C35" s="72">
        <v>29</v>
      </c>
      <c r="D35" s="62" t="s">
        <v>40</v>
      </c>
      <c r="E35" s="71">
        <v>0</v>
      </c>
      <c r="F35" s="71">
        <v>0</v>
      </c>
      <c r="G35" s="71">
        <v>226</v>
      </c>
      <c r="H35" s="71">
        <v>2180592.85</v>
      </c>
      <c r="I35" s="71">
        <v>0</v>
      </c>
      <c r="J35" s="71">
        <v>0</v>
      </c>
      <c r="K35" s="84">
        <f t="shared" si="0"/>
        <v>226</v>
      </c>
      <c r="L35" s="84">
        <f t="shared" si="1"/>
        <v>2180592.85</v>
      </c>
    </row>
    <row r="36" spans="3:12" ht="15.5" x14ac:dyDescent="0.35">
      <c r="C36" s="72">
        <v>30</v>
      </c>
      <c r="D36" s="62" t="s">
        <v>55</v>
      </c>
      <c r="E36" s="71">
        <v>58</v>
      </c>
      <c r="F36" s="71">
        <v>8504716.4399999995</v>
      </c>
      <c r="G36" s="71">
        <v>31</v>
      </c>
      <c r="H36" s="71">
        <v>8009299</v>
      </c>
      <c r="I36" s="71">
        <v>33</v>
      </c>
      <c r="J36" s="71">
        <v>28178985</v>
      </c>
      <c r="K36" s="84">
        <f t="shared" si="0"/>
        <v>122</v>
      </c>
      <c r="L36" s="84">
        <f t="shared" si="1"/>
        <v>44693000.439999998</v>
      </c>
    </row>
    <row r="37" spans="3:12" ht="15.5" x14ac:dyDescent="0.35">
      <c r="C37" s="72">
        <v>31</v>
      </c>
      <c r="D37" s="62" t="s">
        <v>15</v>
      </c>
      <c r="E37" s="71">
        <v>0</v>
      </c>
      <c r="F37" s="71">
        <v>0</v>
      </c>
      <c r="G37" s="71">
        <v>2</v>
      </c>
      <c r="H37" s="71">
        <v>1480000</v>
      </c>
      <c r="I37" s="71">
        <v>1</v>
      </c>
      <c r="J37" s="71">
        <v>680000</v>
      </c>
      <c r="K37" s="84">
        <f t="shared" si="0"/>
        <v>3</v>
      </c>
      <c r="L37" s="84">
        <f t="shared" si="1"/>
        <v>2160000</v>
      </c>
    </row>
    <row r="38" spans="3:12" ht="15.5" x14ac:dyDescent="0.35">
      <c r="C38" s="72">
        <v>32</v>
      </c>
      <c r="D38" s="62" t="s">
        <v>62</v>
      </c>
      <c r="E38" s="71">
        <v>2</v>
      </c>
      <c r="F38" s="71">
        <v>237049</v>
      </c>
      <c r="G38" s="71">
        <v>1</v>
      </c>
      <c r="H38" s="71">
        <v>609690</v>
      </c>
      <c r="I38" s="71">
        <v>0</v>
      </c>
      <c r="J38" s="71">
        <v>0</v>
      </c>
      <c r="K38" s="84">
        <f t="shared" si="0"/>
        <v>3</v>
      </c>
      <c r="L38" s="84">
        <f t="shared" si="1"/>
        <v>846739</v>
      </c>
    </row>
    <row r="39" spans="3:12" ht="15.5" x14ac:dyDescent="0.35">
      <c r="C39" s="72">
        <v>33</v>
      </c>
      <c r="D39" s="62" t="s">
        <v>44</v>
      </c>
      <c r="E39" s="71">
        <v>5</v>
      </c>
      <c r="F39" s="71">
        <v>1750000</v>
      </c>
      <c r="G39" s="71">
        <v>0</v>
      </c>
      <c r="H39" s="71">
        <v>0</v>
      </c>
      <c r="I39" s="71">
        <v>3</v>
      </c>
      <c r="J39" s="71">
        <v>1360000</v>
      </c>
      <c r="K39" s="84">
        <f t="shared" si="0"/>
        <v>8</v>
      </c>
      <c r="L39" s="84">
        <f t="shared" si="1"/>
        <v>3110000</v>
      </c>
    </row>
    <row r="40" spans="3:12" ht="15.5" x14ac:dyDescent="0.35">
      <c r="C40" s="72">
        <v>34</v>
      </c>
      <c r="D40" s="62" t="s">
        <v>16</v>
      </c>
      <c r="E40" s="71">
        <v>0</v>
      </c>
      <c r="F40" s="71">
        <v>0</v>
      </c>
      <c r="G40" s="71">
        <v>11</v>
      </c>
      <c r="H40" s="71">
        <v>2928758</v>
      </c>
      <c r="I40" s="71">
        <v>11</v>
      </c>
      <c r="J40" s="71">
        <v>5401869</v>
      </c>
      <c r="K40" s="84">
        <f t="shared" si="0"/>
        <v>22</v>
      </c>
      <c r="L40" s="84">
        <f t="shared" si="1"/>
        <v>8330627</v>
      </c>
    </row>
    <row r="41" spans="3:12" ht="15.5" x14ac:dyDescent="0.35">
      <c r="C41" s="72">
        <v>35</v>
      </c>
      <c r="D41" s="62" t="s">
        <v>63</v>
      </c>
      <c r="E41" s="71">
        <v>0</v>
      </c>
      <c r="F41" s="71">
        <v>0</v>
      </c>
      <c r="G41" s="71">
        <v>0</v>
      </c>
      <c r="H41" s="71">
        <v>0</v>
      </c>
      <c r="I41" s="71">
        <v>0</v>
      </c>
      <c r="J41" s="71">
        <v>0</v>
      </c>
      <c r="K41" s="84">
        <f t="shared" si="0"/>
        <v>0</v>
      </c>
      <c r="L41" s="84">
        <f t="shared" si="1"/>
        <v>0</v>
      </c>
    </row>
    <row r="42" spans="3:12" ht="15.5" x14ac:dyDescent="0.35">
      <c r="C42" s="72">
        <v>36</v>
      </c>
      <c r="D42" s="62" t="s">
        <v>43</v>
      </c>
      <c r="E42" s="71">
        <v>11</v>
      </c>
      <c r="F42" s="71">
        <v>4848364</v>
      </c>
      <c r="G42" s="71">
        <v>19</v>
      </c>
      <c r="H42" s="71">
        <v>8149650</v>
      </c>
      <c r="I42" s="71">
        <v>11</v>
      </c>
      <c r="J42" s="71">
        <v>4746804</v>
      </c>
      <c r="K42" s="84">
        <f t="shared" si="0"/>
        <v>41</v>
      </c>
      <c r="L42" s="84">
        <f t="shared" si="1"/>
        <v>17744818</v>
      </c>
    </row>
    <row r="43" spans="3:12" ht="15.5" x14ac:dyDescent="0.35">
      <c r="C43" s="72">
        <v>37</v>
      </c>
      <c r="D43" s="62" t="s">
        <v>65</v>
      </c>
      <c r="E43" s="71">
        <v>3</v>
      </c>
      <c r="F43" s="71">
        <v>1252800</v>
      </c>
      <c r="G43" s="71">
        <v>0</v>
      </c>
      <c r="H43" s="71">
        <v>0</v>
      </c>
      <c r="I43" s="71">
        <v>0</v>
      </c>
      <c r="J43" s="71">
        <v>0</v>
      </c>
      <c r="K43" s="84">
        <f t="shared" si="0"/>
        <v>3</v>
      </c>
      <c r="L43" s="84">
        <f t="shared" si="1"/>
        <v>1252800</v>
      </c>
    </row>
    <row r="44" spans="3:12" s="69" customFormat="1" ht="16" thickBot="1" x14ac:dyDescent="0.4">
      <c r="C44" s="73"/>
      <c r="D44" s="74" t="s">
        <v>88</v>
      </c>
      <c r="E44" s="75">
        <f>SUM(E7:E43)</f>
        <v>9619</v>
      </c>
      <c r="F44" s="75">
        <f t="shared" ref="F44:L44" si="2">SUM(F7:F43)</f>
        <v>139869610.44</v>
      </c>
      <c r="G44" s="75">
        <f t="shared" si="2"/>
        <v>12338</v>
      </c>
      <c r="H44" s="75">
        <f t="shared" si="2"/>
        <v>244766197.84999999</v>
      </c>
      <c r="I44" s="75">
        <f t="shared" si="2"/>
        <v>5445</v>
      </c>
      <c r="J44" s="75">
        <f t="shared" si="2"/>
        <v>194527498</v>
      </c>
      <c r="K44" s="75">
        <f t="shared" si="2"/>
        <v>27402</v>
      </c>
      <c r="L44" s="75">
        <f t="shared" si="2"/>
        <v>579163306.28999996</v>
      </c>
    </row>
    <row r="52" spans="10:10" x14ac:dyDescent="0.35">
      <c r="J52" t="s">
        <v>84</v>
      </c>
    </row>
  </sheetData>
  <sheetProtection algorithmName="SHA-512" hashValue="qYNCqONm6A5094++obAIYZYWswjr1vnlkJNFQWsK5gNYq9aXbvQTytimt0Bc7r42njTsezy2QKGElMzDacj0UA==" saltValue="jdCKN9l+5an80/YPfCZS6w==" spinCount="100000" sheet="1" objects="1" scenarios="1"/>
  <mergeCells count="7">
    <mergeCell ref="C3:L3"/>
    <mergeCell ref="K4:L4"/>
    <mergeCell ref="D4:D6"/>
    <mergeCell ref="C4:C6"/>
    <mergeCell ref="E4:F4"/>
    <mergeCell ref="G4:H4"/>
    <mergeCell ref="I4:J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C2:Q30"/>
  <sheetViews>
    <sheetView zoomScale="68" workbookViewId="0">
      <selection activeCell="C3" sqref="C3:L3"/>
    </sheetView>
  </sheetViews>
  <sheetFormatPr defaultRowHeight="14.5" x14ac:dyDescent="0.35"/>
  <cols>
    <col min="3" max="3" width="8.90625" bestFit="1" customWidth="1"/>
    <col min="4" max="4" width="44.7265625" bestFit="1" customWidth="1"/>
    <col min="5" max="5" width="9.81640625" bestFit="1" customWidth="1"/>
    <col min="6" max="6" width="15.7265625" bestFit="1" customWidth="1"/>
    <col min="7" max="7" width="9.81640625" bestFit="1" customWidth="1"/>
    <col min="8" max="8" width="15.6328125" bestFit="1" customWidth="1"/>
    <col min="9" max="9" width="9.81640625" bestFit="1" customWidth="1"/>
    <col min="10" max="10" width="15.6328125" bestFit="1" customWidth="1"/>
    <col min="11" max="11" width="9.81640625" customWidth="1"/>
    <col min="12" max="12" width="17.1796875" bestFit="1" customWidth="1"/>
    <col min="13" max="13" width="9.81640625" bestFit="1" customWidth="1"/>
    <col min="14" max="14" width="17.1796875" bestFit="1" customWidth="1"/>
  </cols>
  <sheetData>
    <row r="2" spans="3:17" ht="15" thickBot="1" x14ac:dyDescent="0.4"/>
    <row r="3" spans="3:17" ht="16" thickBot="1" x14ac:dyDescent="0.4">
      <c r="C3" s="137" t="s">
        <v>92</v>
      </c>
      <c r="D3" s="138"/>
      <c r="E3" s="138"/>
      <c r="F3" s="138"/>
      <c r="G3" s="138"/>
      <c r="H3" s="138"/>
      <c r="I3" s="138"/>
      <c r="J3" s="138"/>
      <c r="K3" s="138"/>
      <c r="L3" s="139"/>
      <c r="M3" s="104"/>
      <c r="N3" s="104"/>
    </row>
    <row r="4" spans="3:17" ht="15.5" x14ac:dyDescent="0.35">
      <c r="C4" s="162" t="s">
        <v>89</v>
      </c>
      <c r="D4" s="158" t="s">
        <v>8</v>
      </c>
      <c r="E4" s="156" t="s">
        <v>94</v>
      </c>
      <c r="F4" s="156"/>
      <c r="G4" s="156" t="s">
        <v>95</v>
      </c>
      <c r="H4" s="156"/>
      <c r="I4" s="156" t="s">
        <v>96</v>
      </c>
      <c r="J4" s="156"/>
      <c r="K4" s="156" t="s">
        <v>93</v>
      </c>
      <c r="L4" s="161"/>
    </row>
    <row r="5" spans="3:17" ht="15.5" x14ac:dyDescent="0.35">
      <c r="C5" s="163"/>
      <c r="D5" s="159"/>
      <c r="E5" s="91" t="s">
        <v>85</v>
      </c>
      <c r="F5" s="91" t="s">
        <v>86</v>
      </c>
      <c r="G5" s="91" t="s">
        <v>85</v>
      </c>
      <c r="H5" s="91" t="s">
        <v>86</v>
      </c>
      <c r="I5" s="91" t="s">
        <v>85</v>
      </c>
      <c r="J5" s="91" t="s">
        <v>86</v>
      </c>
      <c r="K5" s="91" t="s">
        <v>85</v>
      </c>
      <c r="L5" s="122" t="s">
        <v>86</v>
      </c>
      <c r="Q5" t="s">
        <v>84</v>
      </c>
    </row>
    <row r="6" spans="3:17" ht="16" thickBot="1" x14ac:dyDescent="0.4">
      <c r="C6" s="164"/>
      <c r="D6" s="160"/>
      <c r="E6" s="87"/>
      <c r="F6" s="87" t="s">
        <v>90</v>
      </c>
      <c r="G6" s="87"/>
      <c r="H6" s="87" t="s">
        <v>90</v>
      </c>
      <c r="I6" s="87"/>
      <c r="J6" s="87" t="s">
        <v>90</v>
      </c>
      <c r="K6" s="87"/>
      <c r="L6" s="123" t="s">
        <v>90</v>
      </c>
    </row>
    <row r="7" spans="3:17" ht="15.5" x14ac:dyDescent="0.35">
      <c r="C7" s="85">
        <v>1</v>
      </c>
      <c r="D7" s="86" t="s">
        <v>77</v>
      </c>
      <c r="E7" s="83">
        <v>6</v>
      </c>
      <c r="F7" s="83">
        <v>534210</v>
      </c>
      <c r="G7" s="83">
        <v>2</v>
      </c>
      <c r="H7" s="83">
        <v>100000</v>
      </c>
      <c r="I7" s="83">
        <v>1</v>
      </c>
      <c r="J7" s="83">
        <v>150000</v>
      </c>
      <c r="K7" s="83">
        <f t="shared" ref="K7:K29" si="0">I7+G7+E7</f>
        <v>9</v>
      </c>
      <c r="L7" s="83">
        <f t="shared" ref="L7:L29" si="1">J7+H7+F7</f>
        <v>784210</v>
      </c>
    </row>
    <row r="8" spans="3:17" ht="15.5" x14ac:dyDescent="0.35">
      <c r="C8" s="80">
        <v>2</v>
      </c>
      <c r="D8" s="78" t="s">
        <v>75</v>
      </c>
      <c r="E8" s="71">
        <v>0</v>
      </c>
      <c r="F8" s="71">
        <v>0</v>
      </c>
      <c r="G8" s="71">
        <v>0</v>
      </c>
      <c r="H8" s="71">
        <v>0</v>
      </c>
      <c r="I8" s="71">
        <v>0</v>
      </c>
      <c r="J8" s="71">
        <v>0</v>
      </c>
      <c r="K8" s="71">
        <f t="shared" si="0"/>
        <v>0</v>
      </c>
      <c r="L8" s="71">
        <f t="shared" si="1"/>
        <v>0</v>
      </c>
      <c r="N8" t="s">
        <v>84</v>
      </c>
    </row>
    <row r="9" spans="3:17" ht="15.5" x14ac:dyDescent="0.35">
      <c r="C9" s="80">
        <v>3</v>
      </c>
      <c r="D9" s="78" t="s">
        <v>76</v>
      </c>
      <c r="E9" s="71">
        <v>1</v>
      </c>
      <c r="F9" s="71">
        <v>12000000</v>
      </c>
      <c r="G9" s="71">
        <v>0</v>
      </c>
      <c r="H9" s="71">
        <v>0</v>
      </c>
      <c r="I9" s="71">
        <v>7</v>
      </c>
      <c r="J9" s="71">
        <v>4365158.08</v>
      </c>
      <c r="K9" s="71">
        <f t="shared" si="0"/>
        <v>8</v>
      </c>
      <c r="L9" s="71">
        <f t="shared" si="1"/>
        <v>16365158.08</v>
      </c>
    </row>
    <row r="10" spans="3:17" ht="15.5" x14ac:dyDescent="0.35">
      <c r="C10" s="80">
        <v>4</v>
      </c>
      <c r="D10" s="78" t="s">
        <v>17</v>
      </c>
      <c r="E10" s="71">
        <v>0</v>
      </c>
      <c r="F10" s="71">
        <v>0</v>
      </c>
      <c r="G10" s="71">
        <v>3</v>
      </c>
      <c r="H10" s="71">
        <v>120000</v>
      </c>
      <c r="I10" s="71">
        <v>0</v>
      </c>
      <c r="J10" s="71">
        <v>0</v>
      </c>
      <c r="K10" s="71">
        <f t="shared" si="0"/>
        <v>3</v>
      </c>
      <c r="L10" s="71">
        <f t="shared" si="1"/>
        <v>120000</v>
      </c>
    </row>
    <row r="11" spans="3:17" ht="15.5" x14ac:dyDescent="0.35">
      <c r="C11" s="80">
        <v>5</v>
      </c>
      <c r="D11" s="78" t="s">
        <v>18</v>
      </c>
      <c r="E11" s="71">
        <v>83</v>
      </c>
      <c r="F11" s="71">
        <v>12034761</v>
      </c>
      <c r="G11" s="71">
        <v>90</v>
      </c>
      <c r="H11" s="71">
        <v>19321804</v>
      </c>
      <c r="I11" s="71">
        <v>0</v>
      </c>
      <c r="J11" s="71">
        <v>0</v>
      </c>
      <c r="K11" s="71">
        <f t="shared" si="0"/>
        <v>173</v>
      </c>
      <c r="L11" s="71">
        <f t="shared" si="1"/>
        <v>31356565</v>
      </c>
    </row>
    <row r="12" spans="3:17" ht="15.5" x14ac:dyDescent="0.35">
      <c r="C12" s="80">
        <v>6</v>
      </c>
      <c r="D12" s="78" t="s">
        <v>19</v>
      </c>
      <c r="E12" s="71">
        <v>0</v>
      </c>
      <c r="F12" s="71">
        <v>0</v>
      </c>
      <c r="G12" s="71">
        <v>60</v>
      </c>
      <c r="H12" s="71">
        <v>3700000</v>
      </c>
      <c r="I12" s="71">
        <v>0</v>
      </c>
      <c r="J12" s="71">
        <v>0</v>
      </c>
      <c r="K12" s="71">
        <f t="shared" si="0"/>
        <v>60</v>
      </c>
      <c r="L12" s="71">
        <f t="shared" si="1"/>
        <v>3700000</v>
      </c>
    </row>
    <row r="13" spans="3:17" ht="15.5" x14ac:dyDescent="0.35">
      <c r="C13" s="80">
        <v>7</v>
      </c>
      <c r="D13" s="78" t="s">
        <v>20</v>
      </c>
      <c r="E13" s="71">
        <v>0</v>
      </c>
      <c r="F13" s="71">
        <v>0</v>
      </c>
      <c r="G13" s="71">
        <v>0</v>
      </c>
      <c r="H13" s="71">
        <v>0</v>
      </c>
      <c r="I13" s="71">
        <v>0</v>
      </c>
      <c r="J13" s="71">
        <v>0</v>
      </c>
      <c r="K13" s="71">
        <f t="shared" si="0"/>
        <v>0</v>
      </c>
      <c r="L13" s="71">
        <f t="shared" si="1"/>
        <v>0</v>
      </c>
      <c r="P13" t="s">
        <v>84</v>
      </c>
    </row>
    <row r="14" spans="3:17" ht="15.5" x14ac:dyDescent="0.35">
      <c r="C14" s="80">
        <v>8</v>
      </c>
      <c r="D14" s="78" t="s">
        <v>21</v>
      </c>
      <c r="E14" s="71">
        <v>0</v>
      </c>
      <c r="F14" s="71">
        <v>0</v>
      </c>
      <c r="G14" s="71">
        <v>0</v>
      </c>
      <c r="H14" s="71">
        <v>0</v>
      </c>
      <c r="I14" s="71">
        <v>0</v>
      </c>
      <c r="J14" s="71">
        <v>0</v>
      </c>
      <c r="K14" s="71">
        <f t="shared" si="0"/>
        <v>0</v>
      </c>
      <c r="L14" s="71">
        <f t="shared" si="1"/>
        <v>0</v>
      </c>
    </row>
    <row r="15" spans="3:17" ht="15.5" x14ac:dyDescent="0.35">
      <c r="C15" s="80">
        <v>9</v>
      </c>
      <c r="D15" s="78" t="s">
        <v>22</v>
      </c>
      <c r="E15" s="71">
        <v>0</v>
      </c>
      <c r="F15" s="71">
        <v>0</v>
      </c>
      <c r="G15" s="71">
        <v>0</v>
      </c>
      <c r="H15" s="71">
        <v>0</v>
      </c>
      <c r="I15" s="71">
        <v>0</v>
      </c>
      <c r="J15" s="71">
        <v>0</v>
      </c>
      <c r="K15" s="71">
        <f t="shared" si="0"/>
        <v>0</v>
      </c>
      <c r="L15" s="71">
        <f t="shared" si="1"/>
        <v>0</v>
      </c>
    </row>
    <row r="16" spans="3:17" ht="15.5" x14ac:dyDescent="0.35">
      <c r="C16" s="80">
        <v>10</v>
      </c>
      <c r="D16" s="78" t="s">
        <v>23</v>
      </c>
      <c r="E16" s="71">
        <v>0</v>
      </c>
      <c r="F16" s="71">
        <v>0</v>
      </c>
      <c r="G16" s="71">
        <v>0</v>
      </c>
      <c r="H16" s="71">
        <v>0</v>
      </c>
      <c r="I16" s="71">
        <v>0</v>
      </c>
      <c r="J16" s="71">
        <v>0</v>
      </c>
      <c r="K16" s="71">
        <f t="shared" si="0"/>
        <v>0</v>
      </c>
      <c r="L16" s="71">
        <f t="shared" si="1"/>
        <v>0</v>
      </c>
    </row>
    <row r="17" spans="3:12" ht="15.5" x14ac:dyDescent="0.35">
      <c r="C17" s="80">
        <v>11</v>
      </c>
      <c r="D17" s="78" t="s">
        <v>14</v>
      </c>
      <c r="E17" s="71">
        <v>0</v>
      </c>
      <c r="F17" s="71">
        <v>0</v>
      </c>
      <c r="G17" s="71">
        <v>0</v>
      </c>
      <c r="H17" s="71">
        <v>0</v>
      </c>
      <c r="I17" s="71">
        <v>1</v>
      </c>
      <c r="J17" s="71">
        <v>1675655</v>
      </c>
      <c r="K17" s="71">
        <f t="shared" si="0"/>
        <v>1</v>
      </c>
      <c r="L17" s="71">
        <f t="shared" si="1"/>
        <v>1675655</v>
      </c>
    </row>
    <row r="18" spans="3:12" ht="15.5" x14ac:dyDescent="0.35">
      <c r="C18" s="80">
        <v>12</v>
      </c>
      <c r="D18" s="78" t="s">
        <v>24</v>
      </c>
      <c r="E18" s="71">
        <v>0</v>
      </c>
      <c r="F18" s="71">
        <v>0</v>
      </c>
      <c r="G18" s="71">
        <v>0</v>
      </c>
      <c r="H18" s="71">
        <v>0</v>
      </c>
      <c r="I18" s="71">
        <v>0</v>
      </c>
      <c r="J18" s="71">
        <v>0</v>
      </c>
      <c r="K18" s="71">
        <f t="shared" si="0"/>
        <v>0</v>
      </c>
      <c r="L18" s="71">
        <f t="shared" si="1"/>
        <v>0</v>
      </c>
    </row>
    <row r="19" spans="3:12" ht="15.5" x14ac:dyDescent="0.35">
      <c r="C19" s="80">
        <v>13</v>
      </c>
      <c r="D19" s="78" t="s">
        <v>74</v>
      </c>
      <c r="E19" s="71">
        <v>28</v>
      </c>
      <c r="F19" s="71">
        <v>3250746</v>
      </c>
      <c r="G19" s="71">
        <v>0</v>
      </c>
      <c r="H19" s="71">
        <v>0</v>
      </c>
      <c r="I19" s="71">
        <v>0</v>
      </c>
      <c r="J19" s="71">
        <v>0</v>
      </c>
      <c r="K19" s="71">
        <f t="shared" si="0"/>
        <v>28</v>
      </c>
      <c r="L19" s="71">
        <f t="shared" si="1"/>
        <v>3250746</v>
      </c>
    </row>
    <row r="20" spans="3:12" ht="15.5" x14ac:dyDescent="0.35">
      <c r="C20" s="80">
        <v>14</v>
      </c>
      <c r="D20" s="78" t="s">
        <v>25</v>
      </c>
      <c r="E20" s="71">
        <v>7</v>
      </c>
      <c r="F20" s="71">
        <v>331193.36</v>
      </c>
      <c r="G20" s="71">
        <v>3</v>
      </c>
      <c r="H20" s="71">
        <v>311679</v>
      </c>
      <c r="I20" s="71">
        <v>6</v>
      </c>
      <c r="J20" s="71">
        <v>1288721</v>
      </c>
      <c r="K20" s="71">
        <f t="shared" si="0"/>
        <v>16</v>
      </c>
      <c r="L20" s="71">
        <f t="shared" si="1"/>
        <v>1931593.3599999999</v>
      </c>
    </row>
    <row r="21" spans="3:12" ht="15.5" x14ac:dyDescent="0.35">
      <c r="C21" s="80">
        <v>15</v>
      </c>
      <c r="D21" s="78" t="s">
        <v>26</v>
      </c>
      <c r="E21" s="71">
        <v>3</v>
      </c>
      <c r="F21" s="71">
        <v>272000</v>
      </c>
      <c r="G21" s="71">
        <v>1</v>
      </c>
      <c r="H21" s="71">
        <v>237643</v>
      </c>
      <c r="I21" s="71">
        <v>1</v>
      </c>
      <c r="J21" s="71">
        <v>88000</v>
      </c>
      <c r="K21" s="71">
        <f t="shared" si="0"/>
        <v>5</v>
      </c>
      <c r="L21" s="71">
        <f t="shared" si="1"/>
        <v>597643</v>
      </c>
    </row>
    <row r="22" spans="3:12" ht="15.5" x14ac:dyDescent="0.35">
      <c r="C22" s="80">
        <v>16</v>
      </c>
      <c r="D22" s="78" t="s">
        <v>27</v>
      </c>
      <c r="E22" s="71">
        <v>0</v>
      </c>
      <c r="F22" s="71">
        <v>0</v>
      </c>
      <c r="G22" s="71">
        <v>10</v>
      </c>
      <c r="H22" s="71">
        <v>200000</v>
      </c>
      <c r="I22" s="71">
        <v>18</v>
      </c>
      <c r="J22" s="71">
        <v>5688171</v>
      </c>
      <c r="K22" s="71">
        <f t="shared" si="0"/>
        <v>28</v>
      </c>
      <c r="L22" s="71">
        <f t="shared" si="1"/>
        <v>5888171</v>
      </c>
    </row>
    <row r="23" spans="3:12" ht="15.5" x14ac:dyDescent="0.35">
      <c r="C23" s="80">
        <v>17</v>
      </c>
      <c r="D23" s="78" t="s">
        <v>28</v>
      </c>
      <c r="E23" s="71">
        <v>0</v>
      </c>
      <c r="F23" s="71">
        <v>0</v>
      </c>
      <c r="G23" s="71">
        <v>0</v>
      </c>
      <c r="H23" s="71">
        <v>0</v>
      </c>
      <c r="I23" s="71">
        <v>0</v>
      </c>
      <c r="J23" s="71">
        <v>0</v>
      </c>
      <c r="K23" s="71">
        <f t="shared" si="0"/>
        <v>0</v>
      </c>
      <c r="L23" s="71">
        <f t="shared" si="1"/>
        <v>0</v>
      </c>
    </row>
    <row r="24" spans="3:12" ht="15.5" x14ac:dyDescent="0.35">
      <c r="C24" s="80">
        <v>18</v>
      </c>
      <c r="D24" s="78" t="s">
        <v>29</v>
      </c>
      <c r="E24" s="71">
        <v>6</v>
      </c>
      <c r="F24" s="71">
        <v>141200</v>
      </c>
      <c r="G24" s="71">
        <v>2</v>
      </c>
      <c r="H24" s="71">
        <v>33000</v>
      </c>
      <c r="I24" s="71">
        <v>0</v>
      </c>
      <c r="J24" s="71">
        <v>0</v>
      </c>
      <c r="K24" s="71">
        <f t="shared" si="0"/>
        <v>8</v>
      </c>
      <c r="L24" s="71">
        <f t="shared" si="1"/>
        <v>174200</v>
      </c>
    </row>
    <row r="25" spans="3:12" ht="15.5" x14ac:dyDescent="0.35">
      <c r="C25" s="80">
        <v>19</v>
      </c>
      <c r="D25" s="78" t="s">
        <v>30</v>
      </c>
      <c r="E25" s="71">
        <v>4</v>
      </c>
      <c r="F25" s="71">
        <v>449910</v>
      </c>
      <c r="G25" s="71">
        <v>0</v>
      </c>
      <c r="H25" s="71">
        <v>0</v>
      </c>
      <c r="I25" s="71">
        <v>3</v>
      </c>
      <c r="J25" s="71">
        <v>550000</v>
      </c>
      <c r="K25" s="71">
        <f t="shared" si="0"/>
        <v>7</v>
      </c>
      <c r="L25" s="71">
        <f t="shared" si="1"/>
        <v>999910</v>
      </c>
    </row>
    <row r="26" spans="3:12" ht="15.5" x14ac:dyDescent="0.35">
      <c r="C26" s="80">
        <v>20</v>
      </c>
      <c r="D26" s="78" t="s">
        <v>31</v>
      </c>
      <c r="E26" s="71">
        <v>10</v>
      </c>
      <c r="F26" s="71">
        <v>26009728</v>
      </c>
      <c r="G26" s="71">
        <v>10</v>
      </c>
      <c r="H26" s="71">
        <v>2478346.83</v>
      </c>
      <c r="I26" s="71">
        <v>13</v>
      </c>
      <c r="J26" s="71">
        <v>10738160.689999999</v>
      </c>
      <c r="K26" s="71">
        <f t="shared" si="0"/>
        <v>33</v>
      </c>
      <c r="L26" s="71">
        <f t="shared" si="1"/>
        <v>39226235.519999996</v>
      </c>
    </row>
    <row r="27" spans="3:12" ht="15.5" x14ac:dyDescent="0.35">
      <c r="C27" s="80">
        <v>21</v>
      </c>
      <c r="D27" s="78" t="s">
        <v>32</v>
      </c>
      <c r="E27" s="71">
        <v>0</v>
      </c>
      <c r="F27" s="71">
        <v>0</v>
      </c>
      <c r="G27" s="71">
        <v>0</v>
      </c>
      <c r="H27" s="71">
        <v>0</v>
      </c>
      <c r="I27" s="71">
        <v>2</v>
      </c>
      <c r="J27" s="71">
        <v>3535600</v>
      </c>
      <c r="K27" s="71">
        <f t="shared" si="0"/>
        <v>2</v>
      </c>
      <c r="L27" s="71">
        <f t="shared" si="1"/>
        <v>3535600</v>
      </c>
    </row>
    <row r="28" spans="3:12" ht="15.5" x14ac:dyDescent="0.35">
      <c r="C28" s="80">
        <v>22</v>
      </c>
      <c r="D28" s="78" t="s">
        <v>16</v>
      </c>
      <c r="E28" s="71">
        <v>0</v>
      </c>
      <c r="F28" s="71">
        <v>0</v>
      </c>
      <c r="G28" s="71">
        <v>5</v>
      </c>
      <c r="H28" s="71">
        <v>11557044</v>
      </c>
      <c r="I28" s="71">
        <v>0</v>
      </c>
      <c r="J28" s="71">
        <v>0</v>
      </c>
      <c r="K28" s="71">
        <f t="shared" si="0"/>
        <v>5</v>
      </c>
      <c r="L28" s="71">
        <f t="shared" si="1"/>
        <v>11557044</v>
      </c>
    </row>
    <row r="29" spans="3:12" ht="15.5" x14ac:dyDescent="0.35">
      <c r="C29" s="80">
        <v>23</v>
      </c>
      <c r="D29" s="78" t="s">
        <v>33</v>
      </c>
      <c r="E29" s="71">
        <v>0</v>
      </c>
      <c r="F29" s="71">
        <v>0</v>
      </c>
      <c r="G29" s="71">
        <v>0</v>
      </c>
      <c r="H29" s="71">
        <v>0</v>
      </c>
      <c r="I29" s="71">
        <v>1</v>
      </c>
      <c r="J29" s="71">
        <v>15000000</v>
      </c>
      <c r="K29" s="71">
        <f t="shared" si="0"/>
        <v>1</v>
      </c>
      <c r="L29" s="71">
        <f t="shared" si="1"/>
        <v>15000000</v>
      </c>
    </row>
    <row r="30" spans="3:12" ht="16" thickBot="1" x14ac:dyDescent="0.4">
      <c r="C30" s="79"/>
      <c r="D30" s="77" t="s">
        <v>87</v>
      </c>
      <c r="E30" s="75">
        <f>SUM(E7:E29)</f>
        <v>148</v>
      </c>
      <c r="F30" s="75">
        <f>SUM(F7:F29)</f>
        <v>55023748.359999999</v>
      </c>
      <c r="G30" s="75">
        <f t="shared" ref="G30:L30" si="2">SUM(G7:G29)</f>
        <v>186</v>
      </c>
      <c r="H30" s="75">
        <f t="shared" si="2"/>
        <v>38059516.829999998</v>
      </c>
      <c r="I30" s="75">
        <f t="shared" si="2"/>
        <v>53</v>
      </c>
      <c r="J30" s="75">
        <f t="shared" si="2"/>
        <v>43079465.769999996</v>
      </c>
      <c r="K30" s="75">
        <f t="shared" si="2"/>
        <v>387</v>
      </c>
      <c r="L30" s="75">
        <f t="shared" si="2"/>
        <v>136162730.95999998</v>
      </c>
    </row>
  </sheetData>
  <sheetProtection algorithmName="SHA-512" hashValue="IjYN/gvGPDAugBwCXmMBXzoVJhFF+RQBBUx6V+cHJ7jVLjXvyFJcLS2U33sKkttfcdLZlsifASK28xbdJSiZtw==" saltValue="4JZ9diLiXKDwLeR41ALyAQ==" spinCount="100000" sheet="1" objects="1" scenarios="1"/>
  <mergeCells count="7">
    <mergeCell ref="C3:L3"/>
    <mergeCell ref="D4:D6"/>
    <mergeCell ref="E4:F4"/>
    <mergeCell ref="G4:H4"/>
    <mergeCell ref="I4:J4"/>
    <mergeCell ref="K4:L4"/>
    <mergeCell ref="C4:C6"/>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2:T50"/>
  <sheetViews>
    <sheetView zoomScale="70" zoomScaleNormal="70" workbookViewId="0">
      <selection activeCell="C3" sqref="C3:T3"/>
    </sheetView>
  </sheetViews>
  <sheetFormatPr defaultRowHeight="14.5" x14ac:dyDescent="0.35"/>
  <cols>
    <col min="3" max="3" width="5.453125" customWidth="1"/>
    <col min="4" max="4" width="45.08984375" customWidth="1"/>
    <col min="5" max="5" width="10.90625" bestFit="1" customWidth="1"/>
    <col min="6" max="6" width="17.1796875" bestFit="1" customWidth="1"/>
    <col min="7" max="7" width="11.1796875" customWidth="1"/>
    <col min="8" max="8" width="14" bestFit="1" customWidth="1"/>
    <col min="9" max="9" width="10.54296875" customWidth="1"/>
    <col min="10" max="10" width="17.1796875" bestFit="1" customWidth="1"/>
    <col min="11" max="11" width="9.90625" customWidth="1"/>
    <col min="12" max="12" width="15.6328125" bestFit="1" customWidth="1"/>
    <col min="13" max="13" width="10.54296875" customWidth="1"/>
    <col min="14" max="14" width="15.6328125" bestFit="1" customWidth="1"/>
    <col min="15" max="15" width="11.90625" customWidth="1"/>
    <col min="16" max="16" width="14.1796875" bestFit="1" customWidth="1"/>
    <col min="17" max="17" width="11.08984375" customWidth="1"/>
    <col min="18" max="18" width="15.26953125" bestFit="1" customWidth="1"/>
    <col min="19" max="19" width="10.453125" bestFit="1" customWidth="1"/>
    <col min="20" max="20" width="17.1796875" bestFit="1" customWidth="1"/>
  </cols>
  <sheetData>
    <row r="2" spans="3:20" ht="15" thickBot="1" x14ac:dyDescent="0.4"/>
    <row r="3" spans="3:20" ht="16" thickBot="1" x14ac:dyDescent="0.4">
      <c r="C3" s="150" t="s">
        <v>104</v>
      </c>
      <c r="D3" s="151"/>
      <c r="E3" s="151"/>
      <c r="F3" s="151"/>
      <c r="G3" s="151"/>
      <c r="H3" s="151"/>
      <c r="I3" s="151"/>
      <c r="J3" s="151"/>
      <c r="K3" s="151"/>
      <c r="L3" s="151"/>
      <c r="M3" s="151"/>
      <c r="N3" s="151"/>
      <c r="O3" s="151"/>
      <c r="P3" s="151"/>
      <c r="Q3" s="151"/>
      <c r="R3" s="151"/>
      <c r="S3" s="151"/>
      <c r="T3" s="152"/>
    </row>
    <row r="4" spans="3:20" ht="48" customHeight="1" x14ac:dyDescent="0.35">
      <c r="C4" s="165" t="s">
        <v>89</v>
      </c>
      <c r="D4" s="168" t="s">
        <v>8</v>
      </c>
      <c r="E4" s="173" t="s">
        <v>97</v>
      </c>
      <c r="F4" s="174"/>
      <c r="G4" s="175" t="s">
        <v>98</v>
      </c>
      <c r="H4" s="174"/>
      <c r="I4" s="175" t="s">
        <v>99</v>
      </c>
      <c r="J4" s="174"/>
      <c r="K4" s="175" t="s">
        <v>100</v>
      </c>
      <c r="L4" s="174"/>
      <c r="M4" s="175" t="s">
        <v>101</v>
      </c>
      <c r="N4" s="174"/>
      <c r="O4" s="175" t="s">
        <v>102</v>
      </c>
      <c r="P4" s="174"/>
      <c r="Q4" s="171" t="s">
        <v>103</v>
      </c>
      <c r="R4" s="172"/>
      <c r="S4" s="156" t="s">
        <v>105</v>
      </c>
      <c r="T4" s="161"/>
    </row>
    <row r="5" spans="3:20" ht="31" x14ac:dyDescent="0.35">
      <c r="C5" s="166"/>
      <c r="D5" s="169"/>
      <c r="E5" s="106" t="s">
        <v>85</v>
      </c>
      <c r="F5" s="107" t="s">
        <v>86</v>
      </c>
      <c r="G5" s="107" t="s">
        <v>85</v>
      </c>
      <c r="H5" s="107" t="s">
        <v>86</v>
      </c>
      <c r="I5" s="107" t="s">
        <v>85</v>
      </c>
      <c r="J5" s="106" t="s">
        <v>86</v>
      </c>
      <c r="K5" s="107" t="s">
        <v>85</v>
      </c>
      <c r="L5" s="106" t="s">
        <v>86</v>
      </c>
      <c r="M5" s="107" t="s">
        <v>85</v>
      </c>
      <c r="N5" s="106" t="s">
        <v>86</v>
      </c>
      <c r="O5" s="107" t="s">
        <v>85</v>
      </c>
      <c r="P5" s="106" t="s">
        <v>86</v>
      </c>
      <c r="Q5" s="107" t="s">
        <v>85</v>
      </c>
      <c r="R5" s="106" t="s">
        <v>86</v>
      </c>
      <c r="S5" s="107" t="s">
        <v>85</v>
      </c>
      <c r="T5" s="117" t="s">
        <v>86</v>
      </c>
    </row>
    <row r="6" spans="3:20" ht="16" thickBot="1" x14ac:dyDescent="0.4">
      <c r="C6" s="167"/>
      <c r="D6" s="170"/>
      <c r="E6" s="118"/>
      <c r="F6" s="119" t="s">
        <v>90</v>
      </c>
      <c r="G6" s="119"/>
      <c r="H6" s="119" t="s">
        <v>90</v>
      </c>
      <c r="I6" s="119"/>
      <c r="J6" s="119" t="s">
        <v>90</v>
      </c>
      <c r="K6" s="119"/>
      <c r="L6" s="119" t="s">
        <v>90</v>
      </c>
      <c r="M6" s="119"/>
      <c r="N6" s="119" t="s">
        <v>90</v>
      </c>
      <c r="O6" s="119"/>
      <c r="P6" s="119" t="s">
        <v>90</v>
      </c>
      <c r="Q6" s="119"/>
      <c r="R6" s="119" t="s">
        <v>90</v>
      </c>
      <c r="S6" s="120"/>
      <c r="T6" s="121" t="s">
        <v>90</v>
      </c>
    </row>
    <row r="7" spans="3:20" ht="15.5" x14ac:dyDescent="0.35">
      <c r="C7" s="115">
        <v>1</v>
      </c>
      <c r="D7" s="83" t="s">
        <v>66</v>
      </c>
      <c r="E7" s="116">
        <v>2</v>
      </c>
      <c r="F7" s="116">
        <v>80500</v>
      </c>
      <c r="G7" s="116">
        <v>0</v>
      </c>
      <c r="H7" s="116">
        <v>0</v>
      </c>
      <c r="I7" s="116">
        <v>8</v>
      </c>
      <c r="J7" s="116">
        <v>594880</v>
      </c>
      <c r="K7" s="116">
        <v>0</v>
      </c>
      <c r="L7" s="116">
        <v>0</v>
      </c>
      <c r="M7" s="116">
        <v>1</v>
      </c>
      <c r="N7" s="116">
        <v>300000</v>
      </c>
      <c r="O7" s="116">
        <v>3</v>
      </c>
      <c r="P7" s="116">
        <v>226000</v>
      </c>
      <c r="Q7" s="116">
        <v>2</v>
      </c>
      <c r="R7" s="116">
        <v>135000</v>
      </c>
      <c r="S7" s="84">
        <f>E7+G7+I7+K7+M7+O7+Q7</f>
        <v>16</v>
      </c>
      <c r="T7" s="84">
        <f>F7+H7+J7+L7+N7+P7+R7</f>
        <v>1336380</v>
      </c>
    </row>
    <row r="8" spans="3:20" ht="15.5" x14ac:dyDescent="0.35">
      <c r="C8" s="110">
        <v>2</v>
      </c>
      <c r="D8" s="71" t="s">
        <v>45</v>
      </c>
      <c r="E8" s="108">
        <v>1</v>
      </c>
      <c r="F8" s="108">
        <v>1939482</v>
      </c>
      <c r="G8" s="108">
        <v>0</v>
      </c>
      <c r="H8" s="108">
        <v>0</v>
      </c>
      <c r="I8" s="108">
        <v>0</v>
      </c>
      <c r="J8" s="108">
        <v>0</v>
      </c>
      <c r="K8" s="108">
        <v>0</v>
      </c>
      <c r="L8" s="108">
        <v>0</v>
      </c>
      <c r="M8" s="108">
        <v>0</v>
      </c>
      <c r="N8" s="108">
        <v>0</v>
      </c>
      <c r="O8" s="108">
        <v>1</v>
      </c>
      <c r="P8" s="108">
        <v>263320</v>
      </c>
      <c r="Q8" s="108">
        <v>0</v>
      </c>
      <c r="R8" s="108">
        <v>0</v>
      </c>
      <c r="S8" s="114">
        <f t="shared" ref="S8:T44" si="0">E8+G8+I8+K8+M8+O8+Q8</f>
        <v>2</v>
      </c>
      <c r="T8" s="114">
        <f t="shared" ref="T8:T43" si="1">F8+H8+J8+L8+N8+P8+R8</f>
        <v>2202802</v>
      </c>
    </row>
    <row r="9" spans="3:20" ht="15.5" x14ac:dyDescent="0.35">
      <c r="C9" s="110">
        <v>3</v>
      </c>
      <c r="D9" s="71" t="s">
        <v>49</v>
      </c>
      <c r="E9" s="108">
        <v>0</v>
      </c>
      <c r="F9" s="108">
        <v>0</v>
      </c>
      <c r="G9" s="108">
        <v>0</v>
      </c>
      <c r="H9" s="108">
        <v>0</v>
      </c>
      <c r="I9" s="108">
        <v>4</v>
      </c>
      <c r="J9" s="108">
        <v>27032624</v>
      </c>
      <c r="K9" s="108">
        <v>0</v>
      </c>
      <c r="L9" s="108">
        <v>0</v>
      </c>
      <c r="M9" s="108">
        <v>0</v>
      </c>
      <c r="N9" s="108">
        <v>0</v>
      </c>
      <c r="O9" s="108">
        <v>0</v>
      </c>
      <c r="P9" s="108">
        <v>0</v>
      </c>
      <c r="Q9" s="108">
        <v>0</v>
      </c>
      <c r="R9" s="108">
        <v>0</v>
      </c>
      <c r="S9" s="114">
        <f t="shared" si="0"/>
        <v>4</v>
      </c>
      <c r="T9" s="114">
        <f t="shared" si="1"/>
        <v>27032624</v>
      </c>
    </row>
    <row r="10" spans="3:20" ht="15.5" x14ac:dyDescent="0.35">
      <c r="C10" s="110">
        <v>4</v>
      </c>
      <c r="D10" s="71" t="s">
        <v>46</v>
      </c>
      <c r="E10" s="109">
        <v>0</v>
      </c>
      <c r="F10" s="109">
        <v>0</v>
      </c>
      <c r="G10" s="109">
        <v>0</v>
      </c>
      <c r="H10" s="109">
        <v>0</v>
      </c>
      <c r="I10" s="109">
        <v>0</v>
      </c>
      <c r="J10" s="109">
        <v>0</v>
      </c>
      <c r="K10" s="109">
        <v>0</v>
      </c>
      <c r="L10" s="109">
        <v>0</v>
      </c>
      <c r="M10" s="109">
        <v>0</v>
      </c>
      <c r="N10" s="109">
        <v>0</v>
      </c>
      <c r="O10" s="109">
        <v>0</v>
      </c>
      <c r="P10" s="109">
        <v>0</v>
      </c>
      <c r="Q10" s="109">
        <v>0</v>
      </c>
      <c r="R10" s="109">
        <v>0</v>
      </c>
      <c r="S10" s="109">
        <f t="shared" si="0"/>
        <v>0</v>
      </c>
      <c r="T10" s="109">
        <f t="shared" si="1"/>
        <v>0</v>
      </c>
    </row>
    <row r="11" spans="3:20" ht="15.5" x14ac:dyDescent="0.35">
      <c r="C11" s="110">
        <v>5</v>
      </c>
      <c r="D11" s="71" t="s">
        <v>54</v>
      </c>
      <c r="E11" s="108">
        <v>4</v>
      </c>
      <c r="F11" s="108">
        <v>2023904</v>
      </c>
      <c r="G11" s="108">
        <v>0</v>
      </c>
      <c r="H11" s="108">
        <v>0</v>
      </c>
      <c r="I11" s="108">
        <v>6</v>
      </c>
      <c r="J11" s="108">
        <v>2325168</v>
      </c>
      <c r="K11" s="108">
        <v>9</v>
      </c>
      <c r="L11" s="108">
        <v>3799000</v>
      </c>
      <c r="M11" s="108">
        <v>1</v>
      </c>
      <c r="N11" s="108">
        <v>2289</v>
      </c>
      <c r="O11" s="108">
        <v>0</v>
      </c>
      <c r="P11" s="108">
        <v>0</v>
      </c>
      <c r="Q11" s="108">
        <v>0</v>
      </c>
      <c r="R11" s="108">
        <v>0</v>
      </c>
      <c r="S11" s="114">
        <f t="shared" si="0"/>
        <v>20</v>
      </c>
      <c r="T11" s="114">
        <f t="shared" si="1"/>
        <v>8150361</v>
      </c>
    </row>
    <row r="12" spans="3:20" ht="15.5" x14ac:dyDescent="0.35">
      <c r="C12" s="110">
        <v>6</v>
      </c>
      <c r="D12" s="71" t="s">
        <v>58</v>
      </c>
      <c r="E12" s="108">
        <v>0</v>
      </c>
      <c r="F12" s="108">
        <v>0</v>
      </c>
      <c r="G12" s="108">
        <v>12</v>
      </c>
      <c r="H12" s="108">
        <v>479200</v>
      </c>
      <c r="I12" s="108">
        <v>24</v>
      </c>
      <c r="J12" s="108">
        <v>21264790</v>
      </c>
      <c r="K12" s="108">
        <v>6</v>
      </c>
      <c r="L12" s="108">
        <v>5134963</v>
      </c>
      <c r="M12" s="108">
        <v>2</v>
      </c>
      <c r="N12" s="108">
        <v>49350</v>
      </c>
      <c r="O12" s="108">
        <v>4</v>
      </c>
      <c r="P12" s="108">
        <v>896960</v>
      </c>
      <c r="Q12" s="108">
        <v>0</v>
      </c>
      <c r="R12" s="108">
        <v>0</v>
      </c>
      <c r="S12" s="114">
        <f t="shared" si="0"/>
        <v>48</v>
      </c>
      <c r="T12" s="114">
        <f t="shared" si="1"/>
        <v>27825263</v>
      </c>
    </row>
    <row r="13" spans="3:20" ht="15.5" x14ac:dyDescent="0.35">
      <c r="C13" s="110">
        <v>7</v>
      </c>
      <c r="D13" s="71" t="s">
        <v>50</v>
      </c>
      <c r="E13" s="108">
        <v>2</v>
      </c>
      <c r="F13" s="108">
        <v>60000</v>
      </c>
      <c r="G13" s="108">
        <v>0</v>
      </c>
      <c r="H13" s="108">
        <v>0</v>
      </c>
      <c r="I13" s="108">
        <v>30</v>
      </c>
      <c r="J13" s="108">
        <v>8634312</v>
      </c>
      <c r="K13" s="108">
        <v>9</v>
      </c>
      <c r="L13" s="108">
        <v>12272620</v>
      </c>
      <c r="M13" s="108">
        <v>2</v>
      </c>
      <c r="N13" s="108">
        <v>346394</v>
      </c>
      <c r="O13" s="108">
        <v>0</v>
      </c>
      <c r="P13" s="108">
        <v>0</v>
      </c>
      <c r="Q13" s="108">
        <v>0</v>
      </c>
      <c r="R13" s="108">
        <v>0</v>
      </c>
      <c r="S13" s="114">
        <f t="shared" si="0"/>
        <v>43</v>
      </c>
      <c r="T13" s="114">
        <f t="shared" si="1"/>
        <v>21313326</v>
      </c>
    </row>
    <row r="14" spans="3:20" ht="15.5" x14ac:dyDescent="0.35">
      <c r="C14" s="110">
        <v>8</v>
      </c>
      <c r="D14" s="71" t="s">
        <v>52</v>
      </c>
      <c r="E14" s="108">
        <v>1</v>
      </c>
      <c r="F14" s="108">
        <v>2700000</v>
      </c>
      <c r="G14" s="108">
        <v>0</v>
      </c>
      <c r="H14" s="108">
        <v>0</v>
      </c>
      <c r="I14" s="108">
        <v>7</v>
      </c>
      <c r="J14" s="108">
        <v>7476224</v>
      </c>
      <c r="K14" s="108">
        <v>3</v>
      </c>
      <c r="L14" s="108">
        <v>5600000</v>
      </c>
      <c r="M14" s="108">
        <v>0</v>
      </c>
      <c r="N14" s="108">
        <v>0</v>
      </c>
      <c r="O14" s="108">
        <v>0</v>
      </c>
      <c r="P14" s="108">
        <v>0</v>
      </c>
      <c r="Q14" s="108">
        <v>0</v>
      </c>
      <c r="R14" s="108">
        <v>0</v>
      </c>
      <c r="S14" s="114">
        <f t="shared" si="0"/>
        <v>11</v>
      </c>
      <c r="T14" s="114">
        <f t="shared" si="1"/>
        <v>15776224</v>
      </c>
    </row>
    <row r="15" spans="3:20" ht="15.5" x14ac:dyDescent="0.35">
      <c r="C15" s="110">
        <v>9</v>
      </c>
      <c r="D15" s="71" t="s">
        <v>53</v>
      </c>
      <c r="E15" s="108">
        <v>0</v>
      </c>
      <c r="F15" s="108">
        <v>0</v>
      </c>
      <c r="G15" s="108">
        <v>0</v>
      </c>
      <c r="H15" s="108">
        <v>0</v>
      </c>
      <c r="I15" s="108">
        <v>1</v>
      </c>
      <c r="J15" s="108">
        <v>1283424</v>
      </c>
      <c r="K15" s="108">
        <v>1</v>
      </c>
      <c r="L15" s="108">
        <v>780000</v>
      </c>
      <c r="M15" s="108">
        <v>0</v>
      </c>
      <c r="N15" s="108">
        <v>0</v>
      </c>
      <c r="O15" s="108">
        <v>0</v>
      </c>
      <c r="P15" s="108">
        <v>0</v>
      </c>
      <c r="Q15" s="108">
        <v>0</v>
      </c>
      <c r="R15" s="108">
        <v>0</v>
      </c>
      <c r="S15" s="114">
        <f t="shared" si="0"/>
        <v>2</v>
      </c>
      <c r="T15" s="114">
        <f t="shared" si="1"/>
        <v>2063424</v>
      </c>
    </row>
    <row r="16" spans="3:20" ht="15.5" x14ac:dyDescent="0.35">
      <c r="C16" s="110">
        <v>10</v>
      </c>
      <c r="D16" s="71" t="s">
        <v>57</v>
      </c>
      <c r="E16" s="108">
        <v>0</v>
      </c>
      <c r="F16" s="108">
        <v>0</v>
      </c>
      <c r="G16" s="108">
        <v>0</v>
      </c>
      <c r="H16" s="108">
        <v>0</v>
      </c>
      <c r="I16" s="108">
        <v>0</v>
      </c>
      <c r="J16" s="108">
        <v>0</v>
      </c>
      <c r="K16" s="108">
        <v>1</v>
      </c>
      <c r="L16" s="108">
        <v>128620</v>
      </c>
      <c r="M16" s="108">
        <v>0</v>
      </c>
      <c r="N16" s="108">
        <v>0</v>
      </c>
      <c r="O16" s="108">
        <v>0</v>
      </c>
      <c r="P16" s="108">
        <v>0</v>
      </c>
      <c r="Q16" s="108">
        <v>0</v>
      </c>
      <c r="R16" s="108">
        <v>0</v>
      </c>
      <c r="S16" s="114">
        <f t="shared" si="0"/>
        <v>1</v>
      </c>
      <c r="T16" s="114">
        <f t="shared" si="1"/>
        <v>128620</v>
      </c>
    </row>
    <row r="17" spans="3:20" ht="15.5" x14ac:dyDescent="0.35">
      <c r="C17" s="110">
        <v>11</v>
      </c>
      <c r="D17" s="71" t="s">
        <v>13</v>
      </c>
      <c r="E17" s="108">
        <v>1</v>
      </c>
      <c r="F17" s="108">
        <v>1048027</v>
      </c>
      <c r="G17" s="108">
        <v>0</v>
      </c>
      <c r="H17" s="108">
        <v>0</v>
      </c>
      <c r="I17" s="108">
        <v>882</v>
      </c>
      <c r="J17" s="108">
        <v>74369801</v>
      </c>
      <c r="K17" s="108">
        <v>4</v>
      </c>
      <c r="L17" s="108">
        <v>1535500</v>
      </c>
      <c r="M17" s="108">
        <v>0</v>
      </c>
      <c r="N17" s="108">
        <v>0</v>
      </c>
      <c r="O17" s="108">
        <v>0</v>
      </c>
      <c r="P17" s="108">
        <v>0</v>
      </c>
      <c r="Q17" s="108">
        <v>0</v>
      </c>
      <c r="R17" s="108">
        <v>0</v>
      </c>
      <c r="S17" s="114">
        <f t="shared" si="0"/>
        <v>887</v>
      </c>
      <c r="T17" s="114">
        <f t="shared" si="1"/>
        <v>76953328</v>
      </c>
    </row>
    <row r="18" spans="3:20" ht="15.5" x14ac:dyDescent="0.35">
      <c r="C18" s="110">
        <v>12</v>
      </c>
      <c r="D18" s="71" t="s">
        <v>61</v>
      </c>
      <c r="E18" s="108">
        <v>1</v>
      </c>
      <c r="F18" s="108">
        <v>40000</v>
      </c>
      <c r="G18" s="108">
        <v>0</v>
      </c>
      <c r="H18" s="108">
        <v>0</v>
      </c>
      <c r="I18" s="108">
        <v>29</v>
      </c>
      <c r="J18" s="108">
        <v>17862709</v>
      </c>
      <c r="K18" s="108">
        <v>2</v>
      </c>
      <c r="L18" s="108">
        <v>1275000</v>
      </c>
      <c r="M18" s="108">
        <v>2</v>
      </c>
      <c r="N18" s="108">
        <v>279000</v>
      </c>
      <c r="O18" s="108">
        <v>0</v>
      </c>
      <c r="P18" s="108">
        <v>0</v>
      </c>
      <c r="Q18" s="108">
        <v>0</v>
      </c>
      <c r="R18" s="108">
        <v>0</v>
      </c>
      <c r="S18" s="114">
        <f t="shared" si="0"/>
        <v>34</v>
      </c>
      <c r="T18" s="114">
        <f t="shared" si="1"/>
        <v>19456709</v>
      </c>
    </row>
    <row r="19" spans="3:20" ht="15.5" x14ac:dyDescent="0.35">
      <c r="C19" s="110">
        <v>13</v>
      </c>
      <c r="D19" s="71" t="s">
        <v>39</v>
      </c>
      <c r="E19" s="108">
        <v>0</v>
      </c>
      <c r="F19" s="108">
        <v>0</v>
      </c>
      <c r="G19" s="108">
        <v>0</v>
      </c>
      <c r="H19" s="108">
        <v>0</v>
      </c>
      <c r="I19" s="108">
        <v>3</v>
      </c>
      <c r="J19" s="108">
        <v>1814050</v>
      </c>
      <c r="K19" s="108">
        <v>3</v>
      </c>
      <c r="L19" s="108">
        <v>1025264</v>
      </c>
      <c r="M19" s="108">
        <v>0</v>
      </c>
      <c r="N19" s="108">
        <v>0</v>
      </c>
      <c r="O19" s="108">
        <v>0</v>
      </c>
      <c r="P19" s="108">
        <v>0</v>
      </c>
      <c r="Q19" s="108">
        <v>0</v>
      </c>
      <c r="R19" s="108">
        <v>0</v>
      </c>
      <c r="S19" s="114">
        <f t="shared" si="0"/>
        <v>6</v>
      </c>
      <c r="T19" s="114">
        <f t="shared" si="1"/>
        <v>2839314</v>
      </c>
    </row>
    <row r="20" spans="3:20" ht="15.5" x14ac:dyDescent="0.35">
      <c r="C20" s="110">
        <v>14</v>
      </c>
      <c r="D20" s="71" t="s">
        <v>47</v>
      </c>
      <c r="E20" s="108">
        <v>4</v>
      </c>
      <c r="F20" s="108">
        <v>2688109</v>
      </c>
      <c r="G20" s="108">
        <v>0</v>
      </c>
      <c r="H20" s="108">
        <v>0</v>
      </c>
      <c r="I20" s="108">
        <v>37</v>
      </c>
      <c r="J20" s="108">
        <v>6412809</v>
      </c>
      <c r="K20" s="108">
        <v>5</v>
      </c>
      <c r="L20" s="108">
        <v>1715913</v>
      </c>
      <c r="M20" s="108">
        <v>0</v>
      </c>
      <c r="N20" s="108">
        <v>0</v>
      </c>
      <c r="O20" s="108">
        <v>0</v>
      </c>
      <c r="P20" s="108">
        <v>0</v>
      </c>
      <c r="Q20" s="108">
        <v>0</v>
      </c>
      <c r="R20" s="108">
        <v>0</v>
      </c>
      <c r="S20" s="114">
        <f t="shared" si="0"/>
        <v>46</v>
      </c>
      <c r="T20" s="114">
        <f t="shared" si="1"/>
        <v>10816831</v>
      </c>
    </row>
    <row r="21" spans="3:20" ht="15.5" x14ac:dyDescent="0.35">
      <c r="C21" s="110">
        <v>15</v>
      </c>
      <c r="D21" s="71" t="s">
        <v>60</v>
      </c>
      <c r="E21" s="108">
        <v>2</v>
      </c>
      <c r="F21" s="108">
        <v>190345</v>
      </c>
      <c r="G21" s="108">
        <v>0</v>
      </c>
      <c r="H21" s="108">
        <v>0</v>
      </c>
      <c r="I21" s="108">
        <v>6</v>
      </c>
      <c r="J21" s="108">
        <v>6367480</v>
      </c>
      <c r="K21" s="108">
        <v>1</v>
      </c>
      <c r="L21" s="108">
        <v>2764892</v>
      </c>
      <c r="M21" s="108">
        <v>0</v>
      </c>
      <c r="N21" s="108">
        <v>0</v>
      </c>
      <c r="O21" s="108">
        <v>0</v>
      </c>
      <c r="P21" s="108">
        <v>0</v>
      </c>
      <c r="Q21" s="108">
        <v>0</v>
      </c>
      <c r="R21" s="108">
        <v>0</v>
      </c>
      <c r="S21" s="114">
        <f t="shared" si="0"/>
        <v>9</v>
      </c>
      <c r="T21" s="114">
        <f t="shared" si="1"/>
        <v>9322717</v>
      </c>
    </row>
    <row r="22" spans="3:20" ht="15.5" x14ac:dyDescent="0.35">
      <c r="C22" s="110">
        <v>16</v>
      </c>
      <c r="D22" s="71" t="s">
        <v>41</v>
      </c>
      <c r="E22" s="108">
        <v>0</v>
      </c>
      <c r="F22" s="108">
        <v>0</v>
      </c>
      <c r="G22" s="108">
        <v>0</v>
      </c>
      <c r="H22" s="108">
        <v>0</v>
      </c>
      <c r="I22" s="108">
        <v>2</v>
      </c>
      <c r="J22" s="108">
        <v>3345572</v>
      </c>
      <c r="K22" s="108">
        <v>2</v>
      </c>
      <c r="L22" s="108">
        <v>808000</v>
      </c>
      <c r="M22" s="108">
        <v>0</v>
      </c>
      <c r="N22" s="108">
        <v>0</v>
      </c>
      <c r="O22" s="108">
        <v>0</v>
      </c>
      <c r="P22" s="108">
        <v>0</v>
      </c>
      <c r="Q22" s="108">
        <v>0</v>
      </c>
      <c r="R22" s="108">
        <v>0</v>
      </c>
      <c r="S22" s="114">
        <f t="shared" si="0"/>
        <v>4</v>
      </c>
      <c r="T22" s="114">
        <f t="shared" si="1"/>
        <v>4153572</v>
      </c>
    </row>
    <row r="23" spans="3:20" ht="15.5" x14ac:dyDescent="0.35">
      <c r="C23" s="110">
        <v>17</v>
      </c>
      <c r="D23" s="71" t="s">
        <v>48</v>
      </c>
      <c r="E23" s="109">
        <v>0</v>
      </c>
      <c r="F23" s="109">
        <v>0</v>
      </c>
      <c r="G23" s="109">
        <v>0</v>
      </c>
      <c r="H23" s="109">
        <v>0</v>
      </c>
      <c r="I23" s="109">
        <v>0</v>
      </c>
      <c r="J23" s="109">
        <v>0</v>
      </c>
      <c r="K23" s="109">
        <v>0</v>
      </c>
      <c r="L23" s="109">
        <v>0</v>
      </c>
      <c r="M23" s="109">
        <v>0</v>
      </c>
      <c r="N23" s="109">
        <v>0</v>
      </c>
      <c r="O23" s="109">
        <v>0</v>
      </c>
      <c r="P23" s="109">
        <v>0</v>
      </c>
      <c r="Q23" s="109">
        <v>0</v>
      </c>
      <c r="R23" s="109">
        <v>0</v>
      </c>
      <c r="S23" s="109">
        <f t="shared" si="0"/>
        <v>0</v>
      </c>
      <c r="T23" s="109">
        <f t="shared" si="1"/>
        <v>0</v>
      </c>
    </row>
    <row r="24" spans="3:20" ht="15.5" x14ac:dyDescent="0.35">
      <c r="C24" s="110">
        <v>18</v>
      </c>
      <c r="D24" s="71" t="s">
        <v>73</v>
      </c>
      <c r="E24" s="108">
        <v>0</v>
      </c>
      <c r="F24" s="108">
        <v>0</v>
      </c>
      <c r="G24" s="108">
        <v>0</v>
      </c>
      <c r="H24" s="108">
        <v>0</v>
      </c>
      <c r="I24" s="108">
        <v>5</v>
      </c>
      <c r="J24" s="108">
        <v>63255408</v>
      </c>
      <c r="K24" s="108">
        <v>0</v>
      </c>
      <c r="L24" s="108">
        <v>0</v>
      </c>
      <c r="M24" s="108">
        <v>0</v>
      </c>
      <c r="N24" s="108">
        <v>0</v>
      </c>
      <c r="O24" s="108">
        <v>0</v>
      </c>
      <c r="P24" s="108">
        <v>0</v>
      </c>
      <c r="Q24" s="108">
        <v>0</v>
      </c>
      <c r="R24" s="108">
        <v>0</v>
      </c>
      <c r="S24" s="114">
        <f t="shared" si="0"/>
        <v>5</v>
      </c>
      <c r="T24" s="114">
        <f t="shared" si="1"/>
        <v>63255408</v>
      </c>
    </row>
    <row r="25" spans="3:20" ht="15.5" x14ac:dyDescent="0.35">
      <c r="C25" s="110">
        <v>19</v>
      </c>
      <c r="D25" s="71" t="s">
        <v>72</v>
      </c>
      <c r="E25" s="108">
        <v>20011</v>
      </c>
      <c r="F25" s="108">
        <v>113193656</v>
      </c>
      <c r="G25" s="108">
        <v>0</v>
      </c>
      <c r="H25" s="108">
        <v>0</v>
      </c>
      <c r="I25" s="108">
        <v>220</v>
      </c>
      <c r="J25" s="108">
        <v>1973215</v>
      </c>
      <c r="K25" s="108">
        <v>0</v>
      </c>
      <c r="L25" s="108">
        <v>0</v>
      </c>
      <c r="M25" s="108">
        <v>1423</v>
      </c>
      <c r="N25" s="108">
        <v>20823848</v>
      </c>
      <c r="O25" s="108">
        <v>232</v>
      </c>
      <c r="P25" s="108">
        <v>2534129</v>
      </c>
      <c r="Q25" s="108">
        <v>0</v>
      </c>
      <c r="R25" s="108">
        <v>0</v>
      </c>
      <c r="S25" s="114">
        <f t="shared" si="0"/>
        <v>21886</v>
      </c>
      <c r="T25" s="114">
        <f t="shared" si="1"/>
        <v>138524848</v>
      </c>
    </row>
    <row r="26" spans="3:20" ht="15.5" x14ac:dyDescent="0.35">
      <c r="C26" s="110">
        <v>20</v>
      </c>
      <c r="D26" s="71" t="s">
        <v>14</v>
      </c>
      <c r="E26" s="108">
        <v>0</v>
      </c>
      <c r="F26" s="108">
        <v>0</v>
      </c>
      <c r="G26" s="108">
        <v>0</v>
      </c>
      <c r="H26" s="108">
        <v>0</v>
      </c>
      <c r="I26" s="108">
        <v>2</v>
      </c>
      <c r="J26" s="108">
        <v>900000</v>
      </c>
      <c r="K26" s="108">
        <v>0</v>
      </c>
      <c r="L26" s="108">
        <v>0</v>
      </c>
      <c r="M26" s="108">
        <v>0</v>
      </c>
      <c r="N26" s="108">
        <v>0</v>
      </c>
      <c r="O26" s="108">
        <v>0</v>
      </c>
      <c r="P26" s="108">
        <v>0</v>
      </c>
      <c r="Q26" s="108">
        <v>0</v>
      </c>
      <c r="R26" s="108">
        <v>0</v>
      </c>
      <c r="S26" s="114">
        <f t="shared" si="0"/>
        <v>2</v>
      </c>
      <c r="T26" s="114">
        <f t="shared" si="1"/>
        <v>900000</v>
      </c>
    </row>
    <row r="27" spans="3:20" ht="15.5" x14ac:dyDescent="0.35">
      <c r="C27" s="110">
        <v>21</v>
      </c>
      <c r="D27" s="71" t="s">
        <v>59</v>
      </c>
      <c r="E27" s="108">
        <v>0</v>
      </c>
      <c r="F27" s="108">
        <v>0</v>
      </c>
      <c r="G27" s="108">
        <v>0</v>
      </c>
      <c r="H27" s="108">
        <v>0</v>
      </c>
      <c r="I27" s="108">
        <v>3</v>
      </c>
      <c r="J27" s="108">
        <v>1953492</v>
      </c>
      <c r="K27" s="108">
        <v>13</v>
      </c>
      <c r="L27" s="108">
        <v>6504116</v>
      </c>
      <c r="M27" s="108">
        <v>0</v>
      </c>
      <c r="N27" s="108">
        <v>0</v>
      </c>
      <c r="O27" s="108">
        <v>1</v>
      </c>
      <c r="P27" s="108">
        <v>1300000</v>
      </c>
      <c r="Q27" s="108">
        <v>0</v>
      </c>
      <c r="R27" s="108">
        <v>0</v>
      </c>
      <c r="S27" s="114">
        <f t="shared" si="0"/>
        <v>17</v>
      </c>
      <c r="T27" s="114">
        <f t="shared" si="1"/>
        <v>9757608</v>
      </c>
    </row>
    <row r="28" spans="3:20" ht="15.5" x14ac:dyDescent="0.35">
      <c r="C28" s="110">
        <v>22</v>
      </c>
      <c r="D28" s="71" t="s">
        <v>38</v>
      </c>
      <c r="E28" s="108">
        <v>964</v>
      </c>
      <c r="F28" s="108">
        <v>11462256</v>
      </c>
      <c r="G28" s="108">
        <v>0</v>
      </c>
      <c r="H28" s="108">
        <v>0</v>
      </c>
      <c r="I28" s="108">
        <v>2890</v>
      </c>
      <c r="J28" s="108">
        <v>9688475</v>
      </c>
      <c r="K28" s="108">
        <v>7</v>
      </c>
      <c r="L28" s="108">
        <v>2846881</v>
      </c>
      <c r="M28" s="108">
        <v>0</v>
      </c>
      <c r="N28" s="108">
        <v>0</v>
      </c>
      <c r="O28" s="108">
        <v>8</v>
      </c>
      <c r="P28" s="108">
        <v>145412</v>
      </c>
      <c r="Q28" s="108">
        <v>0</v>
      </c>
      <c r="R28" s="108">
        <v>0</v>
      </c>
      <c r="S28" s="114">
        <f t="shared" si="0"/>
        <v>3869</v>
      </c>
      <c r="T28" s="114">
        <f t="shared" si="1"/>
        <v>24143024</v>
      </c>
    </row>
    <row r="29" spans="3:20" ht="15.5" x14ac:dyDescent="0.35">
      <c r="C29" s="110">
        <v>23</v>
      </c>
      <c r="D29" s="71" t="s">
        <v>42</v>
      </c>
      <c r="E29" s="109">
        <v>0</v>
      </c>
      <c r="F29" s="109">
        <v>0</v>
      </c>
      <c r="G29" s="109">
        <v>0</v>
      </c>
      <c r="H29" s="109">
        <v>0</v>
      </c>
      <c r="I29" s="109">
        <v>0</v>
      </c>
      <c r="J29" s="109">
        <v>0</v>
      </c>
      <c r="K29" s="109">
        <v>0</v>
      </c>
      <c r="L29" s="109">
        <v>0</v>
      </c>
      <c r="M29" s="109">
        <v>0</v>
      </c>
      <c r="N29" s="109">
        <v>0</v>
      </c>
      <c r="O29" s="109">
        <v>0</v>
      </c>
      <c r="P29" s="109">
        <v>0</v>
      </c>
      <c r="Q29" s="109">
        <v>0</v>
      </c>
      <c r="R29" s="109">
        <v>0</v>
      </c>
      <c r="S29" s="109">
        <f t="shared" si="0"/>
        <v>0</v>
      </c>
      <c r="T29" s="109">
        <f t="shared" si="1"/>
        <v>0</v>
      </c>
    </row>
    <row r="30" spans="3:20" ht="15.5" x14ac:dyDescent="0.35">
      <c r="C30" s="110">
        <v>24</v>
      </c>
      <c r="D30" s="71" t="s">
        <v>69</v>
      </c>
      <c r="E30" s="108">
        <v>0</v>
      </c>
      <c r="F30" s="108">
        <v>0</v>
      </c>
      <c r="G30" s="108">
        <v>0</v>
      </c>
      <c r="H30" s="108">
        <v>0</v>
      </c>
      <c r="I30" s="108">
        <v>5</v>
      </c>
      <c r="J30" s="108">
        <v>3478607</v>
      </c>
      <c r="K30" s="108">
        <v>2</v>
      </c>
      <c r="L30" s="108">
        <v>120812</v>
      </c>
      <c r="M30" s="108">
        <v>0</v>
      </c>
      <c r="N30" s="108">
        <v>0</v>
      </c>
      <c r="O30" s="108">
        <v>0</v>
      </c>
      <c r="P30" s="108">
        <v>0</v>
      </c>
      <c r="Q30" s="108">
        <v>0</v>
      </c>
      <c r="R30" s="108">
        <v>0</v>
      </c>
      <c r="S30" s="114">
        <f t="shared" si="0"/>
        <v>7</v>
      </c>
      <c r="T30" s="114">
        <f t="shared" si="1"/>
        <v>3599419</v>
      </c>
    </row>
    <row r="31" spans="3:20" ht="15.5" x14ac:dyDescent="0.35">
      <c r="C31" s="110">
        <v>25</v>
      </c>
      <c r="D31" s="71" t="s">
        <v>68</v>
      </c>
      <c r="E31" s="108">
        <v>1</v>
      </c>
      <c r="F31" s="108">
        <v>580300</v>
      </c>
      <c r="G31" s="108">
        <v>0</v>
      </c>
      <c r="H31" s="108">
        <v>0</v>
      </c>
      <c r="I31" s="108">
        <v>2</v>
      </c>
      <c r="J31" s="108">
        <v>2947769</v>
      </c>
      <c r="K31" s="108">
        <v>14</v>
      </c>
      <c r="L31" s="108">
        <v>5799879</v>
      </c>
      <c r="M31" s="108">
        <v>0</v>
      </c>
      <c r="N31" s="108">
        <v>0</v>
      </c>
      <c r="O31" s="108">
        <v>0</v>
      </c>
      <c r="P31" s="108">
        <v>0</v>
      </c>
      <c r="Q31" s="108">
        <v>0</v>
      </c>
      <c r="R31" s="108">
        <v>0</v>
      </c>
      <c r="S31" s="114">
        <f t="shared" si="0"/>
        <v>17</v>
      </c>
      <c r="T31" s="114">
        <f t="shared" si="1"/>
        <v>9327948</v>
      </c>
    </row>
    <row r="32" spans="3:20" ht="15.5" x14ac:dyDescent="0.35">
      <c r="C32" s="110">
        <v>26</v>
      </c>
      <c r="D32" s="71" t="s">
        <v>51</v>
      </c>
      <c r="E32" s="108">
        <v>2</v>
      </c>
      <c r="F32" s="108">
        <v>263010</v>
      </c>
      <c r="G32" s="108">
        <v>0</v>
      </c>
      <c r="H32" s="108">
        <v>0</v>
      </c>
      <c r="I32" s="108">
        <v>11</v>
      </c>
      <c r="J32" s="108">
        <v>5236064</v>
      </c>
      <c r="K32" s="108">
        <v>3</v>
      </c>
      <c r="L32" s="108">
        <v>1448740</v>
      </c>
      <c r="M32" s="108">
        <v>0</v>
      </c>
      <c r="N32" s="108">
        <v>0</v>
      </c>
      <c r="O32" s="108">
        <v>0</v>
      </c>
      <c r="P32" s="108">
        <v>0</v>
      </c>
      <c r="Q32" s="108">
        <v>0</v>
      </c>
      <c r="R32" s="108">
        <v>0</v>
      </c>
      <c r="S32" s="114">
        <f t="shared" si="0"/>
        <v>16</v>
      </c>
      <c r="T32" s="114">
        <f t="shared" si="1"/>
        <v>6947814</v>
      </c>
    </row>
    <row r="33" spans="3:20" ht="15.5" x14ac:dyDescent="0.35">
      <c r="C33" s="110">
        <v>27</v>
      </c>
      <c r="D33" s="71" t="s">
        <v>56</v>
      </c>
      <c r="E33" s="108">
        <v>0</v>
      </c>
      <c r="F33" s="108">
        <v>0</v>
      </c>
      <c r="G33" s="108">
        <v>0</v>
      </c>
      <c r="H33" s="108">
        <v>0</v>
      </c>
      <c r="I33" s="108">
        <v>0</v>
      </c>
      <c r="J33" s="108">
        <v>0</v>
      </c>
      <c r="K33" s="108">
        <v>2</v>
      </c>
      <c r="L33" s="108">
        <v>268347</v>
      </c>
      <c r="M33" s="108">
        <v>0</v>
      </c>
      <c r="N33" s="108">
        <v>0</v>
      </c>
      <c r="O33" s="108">
        <v>0</v>
      </c>
      <c r="P33" s="108">
        <v>0</v>
      </c>
      <c r="Q33" s="108">
        <v>0</v>
      </c>
      <c r="R33" s="108">
        <v>0</v>
      </c>
      <c r="S33" s="114">
        <f t="shared" si="0"/>
        <v>2</v>
      </c>
      <c r="T33" s="114">
        <f t="shared" si="1"/>
        <v>268347</v>
      </c>
    </row>
    <row r="34" spans="3:20" ht="15.5" x14ac:dyDescent="0.35">
      <c r="C34" s="110">
        <v>28</v>
      </c>
      <c r="D34" s="71" t="s">
        <v>64</v>
      </c>
      <c r="E34" s="108">
        <v>2</v>
      </c>
      <c r="F34" s="108">
        <v>2614000</v>
      </c>
      <c r="G34" s="108">
        <v>0</v>
      </c>
      <c r="H34" s="108">
        <v>0</v>
      </c>
      <c r="I34" s="108">
        <v>8</v>
      </c>
      <c r="J34" s="108">
        <v>2016518</v>
      </c>
      <c r="K34" s="108">
        <v>9</v>
      </c>
      <c r="L34" s="108">
        <v>7598300</v>
      </c>
      <c r="M34" s="108">
        <v>1</v>
      </c>
      <c r="N34" s="108">
        <v>520000</v>
      </c>
      <c r="O34" s="108">
        <v>0</v>
      </c>
      <c r="P34" s="108">
        <v>0</v>
      </c>
      <c r="Q34" s="108">
        <v>0</v>
      </c>
      <c r="R34" s="108">
        <v>0</v>
      </c>
      <c r="S34" s="114">
        <f t="shared" si="0"/>
        <v>20</v>
      </c>
      <c r="T34" s="114">
        <f t="shared" si="1"/>
        <v>12748818</v>
      </c>
    </row>
    <row r="35" spans="3:20" ht="15.5" x14ac:dyDescent="0.35">
      <c r="C35" s="110">
        <v>29</v>
      </c>
      <c r="D35" s="71" t="s">
        <v>40</v>
      </c>
      <c r="E35" s="108">
        <v>48</v>
      </c>
      <c r="F35" s="108">
        <v>412087.34</v>
      </c>
      <c r="G35" s="108">
        <v>0</v>
      </c>
      <c r="H35" s="108">
        <v>0</v>
      </c>
      <c r="I35" s="108">
        <v>0</v>
      </c>
      <c r="J35" s="108">
        <v>0</v>
      </c>
      <c r="K35" s="108">
        <v>98</v>
      </c>
      <c r="L35" s="108">
        <v>1115710.4099999999</v>
      </c>
      <c r="M35" s="108">
        <v>54</v>
      </c>
      <c r="N35" s="108">
        <v>403800.9</v>
      </c>
      <c r="O35" s="108">
        <v>26</v>
      </c>
      <c r="P35" s="108">
        <v>248994.2</v>
      </c>
      <c r="Q35" s="108">
        <v>0</v>
      </c>
      <c r="R35" s="108">
        <v>0</v>
      </c>
      <c r="S35" s="114">
        <f t="shared" si="0"/>
        <v>226</v>
      </c>
      <c r="T35" s="114">
        <f t="shared" si="1"/>
        <v>2180592.85</v>
      </c>
    </row>
    <row r="36" spans="3:20" ht="15.5" x14ac:dyDescent="0.35">
      <c r="C36" s="110">
        <v>30</v>
      </c>
      <c r="D36" s="71" t="s">
        <v>55</v>
      </c>
      <c r="E36" s="108">
        <v>0</v>
      </c>
      <c r="F36" s="108">
        <v>0</v>
      </c>
      <c r="G36" s="108">
        <v>0</v>
      </c>
      <c r="H36" s="108">
        <v>0</v>
      </c>
      <c r="I36" s="108">
        <v>113</v>
      </c>
      <c r="J36" s="108">
        <v>41878000.439999998</v>
      </c>
      <c r="K36" s="108">
        <v>2</v>
      </c>
      <c r="L36" s="108">
        <v>2151272</v>
      </c>
      <c r="M36" s="108">
        <v>0</v>
      </c>
      <c r="N36" s="108">
        <v>0</v>
      </c>
      <c r="O36" s="108">
        <v>7</v>
      </c>
      <c r="P36" s="108">
        <v>663728</v>
      </c>
      <c r="Q36" s="108">
        <v>0</v>
      </c>
      <c r="R36" s="108">
        <v>0</v>
      </c>
      <c r="S36" s="114">
        <f t="shared" si="0"/>
        <v>122</v>
      </c>
      <c r="T36" s="114">
        <f t="shared" si="1"/>
        <v>44693000.439999998</v>
      </c>
    </row>
    <row r="37" spans="3:20" ht="15.5" x14ac:dyDescent="0.35">
      <c r="C37" s="110">
        <v>31</v>
      </c>
      <c r="D37" s="71" t="s">
        <v>15</v>
      </c>
      <c r="E37" s="108">
        <v>1</v>
      </c>
      <c r="F37" s="108">
        <v>680000</v>
      </c>
      <c r="G37" s="108">
        <v>0</v>
      </c>
      <c r="H37" s="108">
        <v>0</v>
      </c>
      <c r="I37" s="108">
        <v>2</v>
      </c>
      <c r="J37" s="108">
        <v>1480000</v>
      </c>
      <c r="K37" s="108">
        <v>0</v>
      </c>
      <c r="L37" s="108">
        <v>0</v>
      </c>
      <c r="M37" s="108">
        <v>0</v>
      </c>
      <c r="N37" s="108">
        <v>0</v>
      </c>
      <c r="O37" s="108">
        <v>0</v>
      </c>
      <c r="P37" s="108">
        <v>0</v>
      </c>
      <c r="Q37" s="108">
        <v>0</v>
      </c>
      <c r="R37" s="108">
        <v>0</v>
      </c>
      <c r="S37" s="114">
        <f t="shared" si="0"/>
        <v>3</v>
      </c>
      <c r="T37" s="114">
        <f t="shared" si="1"/>
        <v>2160000</v>
      </c>
    </row>
    <row r="38" spans="3:20" ht="15.5" x14ac:dyDescent="0.35">
      <c r="C38" s="110">
        <v>32</v>
      </c>
      <c r="D38" s="71" t="s">
        <v>62</v>
      </c>
      <c r="E38" s="108">
        <v>0</v>
      </c>
      <c r="F38" s="108">
        <v>0</v>
      </c>
      <c r="G38" s="108">
        <v>0</v>
      </c>
      <c r="H38" s="108">
        <v>0</v>
      </c>
      <c r="I38" s="108">
        <v>1</v>
      </c>
      <c r="J38" s="108">
        <v>14332</v>
      </c>
      <c r="K38" s="108">
        <v>2</v>
      </c>
      <c r="L38" s="108">
        <v>832407</v>
      </c>
      <c r="M38" s="108">
        <v>0</v>
      </c>
      <c r="N38" s="108">
        <v>0</v>
      </c>
      <c r="O38" s="108">
        <v>0</v>
      </c>
      <c r="P38" s="108">
        <v>0</v>
      </c>
      <c r="Q38" s="108">
        <v>0</v>
      </c>
      <c r="R38" s="108">
        <v>0</v>
      </c>
      <c r="S38" s="114">
        <f t="shared" si="0"/>
        <v>3</v>
      </c>
      <c r="T38" s="114">
        <f t="shared" si="1"/>
        <v>846739</v>
      </c>
    </row>
    <row r="39" spans="3:20" ht="15.5" x14ac:dyDescent="0.35">
      <c r="C39" s="110">
        <v>33</v>
      </c>
      <c r="D39" s="71" t="s">
        <v>44</v>
      </c>
      <c r="E39" s="108">
        <v>2</v>
      </c>
      <c r="F39" s="108">
        <v>820000</v>
      </c>
      <c r="G39" s="108">
        <v>0</v>
      </c>
      <c r="H39" s="108">
        <v>0</v>
      </c>
      <c r="I39" s="108">
        <v>4</v>
      </c>
      <c r="J39" s="108">
        <v>1410000</v>
      </c>
      <c r="K39" s="108">
        <v>2</v>
      </c>
      <c r="L39" s="108">
        <v>880000</v>
      </c>
      <c r="M39" s="108">
        <v>0</v>
      </c>
      <c r="N39" s="108">
        <v>0</v>
      </c>
      <c r="O39" s="108">
        <v>0</v>
      </c>
      <c r="P39" s="108">
        <v>0</v>
      </c>
      <c r="Q39" s="108">
        <v>0</v>
      </c>
      <c r="R39" s="108">
        <v>0</v>
      </c>
      <c r="S39" s="114">
        <f t="shared" si="0"/>
        <v>8</v>
      </c>
      <c r="T39" s="114">
        <f t="shared" si="1"/>
        <v>3110000</v>
      </c>
    </row>
    <row r="40" spans="3:20" ht="15.5" x14ac:dyDescent="0.35">
      <c r="C40" s="110">
        <v>34</v>
      </c>
      <c r="D40" s="71" t="s">
        <v>16</v>
      </c>
      <c r="E40" s="108">
        <v>3</v>
      </c>
      <c r="F40" s="108">
        <v>432915</v>
      </c>
      <c r="G40" s="108">
        <v>0</v>
      </c>
      <c r="H40" s="108">
        <v>0</v>
      </c>
      <c r="I40" s="108">
        <v>10</v>
      </c>
      <c r="J40" s="108">
        <v>5149962</v>
      </c>
      <c r="K40" s="108">
        <v>8</v>
      </c>
      <c r="L40" s="108">
        <v>2744750</v>
      </c>
      <c r="M40" s="108">
        <v>0</v>
      </c>
      <c r="N40" s="108">
        <v>0</v>
      </c>
      <c r="O40" s="108">
        <v>1</v>
      </c>
      <c r="P40" s="108">
        <v>3000</v>
      </c>
      <c r="Q40" s="108">
        <v>0</v>
      </c>
      <c r="R40" s="108">
        <v>0</v>
      </c>
      <c r="S40" s="114">
        <f t="shared" si="0"/>
        <v>22</v>
      </c>
      <c r="T40" s="114">
        <f t="shared" si="1"/>
        <v>8330627</v>
      </c>
    </row>
    <row r="41" spans="3:20" ht="15.5" x14ac:dyDescent="0.35">
      <c r="C41" s="110">
        <v>35</v>
      </c>
      <c r="D41" s="71" t="s">
        <v>63</v>
      </c>
      <c r="E41" s="109">
        <v>0</v>
      </c>
      <c r="F41" s="109">
        <v>0</v>
      </c>
      <c r="G41" s="109">
        <v>0</v>
      </c>
      <c r="H41" s="109">
        <v>0</v>
      </c>
      <c r="I41" s="109">
        <v>0</v>
      </c>
      <c r="J41" s="109">
        <v>0</v>
      </c>
      <c r="K41" s="109">
        <v>0</v>
      </c>
      <c r="L41" s="109">
        <v>0</v>
      </c>
      <c r="M41" s="109">
        <v>0</v>
      </c>
      <c r="N41" s="109">
        <v>0</v>
      </c>
      <c r="O41" s="109">
        <v>0</v>
      </c>
      <c r="P41" s="109">
        <v>0</v>
      </c>
      <c r="Q41" s="109">
        <v>0</v>
      </c>
      <c r="R41" s="109">
        <v>0</v>
      </c>
      <c r="S41" s="109">
        <f t="shared" si="0"/>
        <v>0</v>
      </c>
      <c r="T41" s="109">
        <f t="shared" si="1"/>
        <v>0</v>
      </c>
    </row>
    <row r="42" spans="3:20" ht="15.5" x14ac:dyDescent="0.35">
      <c r="C42" s="110">
        <v>36</v>
      </c>
      <c r="D42" s="71" t="s">
        <v>43</v>
      </c>
      <c r="E42" s="108">
        <v>3</v>
      </c>
      <c r="F42" s="108">
        <v>3146940</v>
      </c>
      <c r="G42" s="108">
        <v>0</v>
      </c>
      <c r="H42" s="108">
        <v>0</v>
      </c>
      <c r="I42" s="108">
        <v>12</v>
      </c>
      <c r="J42" s="108">
        <v>4166564</v>
      </c>
      <c r="K42" s="108">
        <v>19</v>
      </c>
      <c r="L42" s="108">
        <v>7169450</v>
      </c>
      <c r="M42" s="108">
        <v>3</v>
      </c>
      <c r="N42" s="108">
        <v>150000</v>
      </c>
      <c r="O42" s="108">
        <v>4</v>
      </c>
      <c r="P42" s="108">
        <v>3111864</v>
      </c>
      <c r="Q42" s="108">
        <v>0</v>
      </c>
      <c r="R42" s="108">
        <v>0</v>
      </c>
      <c r="S42" s="114">
        <f t="shared" si="0"/>
        <v>41</v>
      </c>
      <c r="T42" s="114">
        <f t="shared" si="1"/>
        <v>17744818</v>
      </c>
    </row>
    <row r="43" spans="3:20" ht="15.5" x14ac:dyDescent="0.35">
      <c r="C43" s="110">
        <v>37</v>
      </c>
      <c r="D43" s="71" t="s">
        <v>65</v>
      </c>
      <c r="E43" s="108">
        <v>0</v>
      </c>
      <c r="F43" s="108">
        <v>0</v>
      </c>
      <c r="G43" s="108">
        <v>0</v>
      </c>
      <c r="H43" s="108">
        <v>0</v>
      </c>
      <c r="I43" s="108">
        <v>0</v>
      </c>
      <c r="J43" s="108">
        <v>0</v>
      </c>
      <c r="K43" s="108">
        <v>3</v>
      </c>
      <c r="L43" s="108">
        <v>1252800</v>
      </c>
      <c r="M43" s="108">
        <v>0</v>
      </c>
      <c r="N43" s="108">
        <v>0</v>
      </c>
      <c r="O43" s="108">
        <v>0</v>
      </c>
      <c r="P43" s="108">
        <v>0</v>
      </c>
      <c r="Q43" s="108">
        <v>0</v>
      </c>
      <c r="R43" s="108">
        <v>0</v>
      </c>
      <c r="S43" s="114">
        <f t="shared" si="0"/>
        <v>3</v>
      </c>
      <c r="T43" s="114">
        <f t="shared" si="1"/>
        <v>1252800</v>
      </c>
    </row>
    <row r="44" spans="3:20" ht="15.5" x14ac:dyDescent="0.35">
      <c r="C44" s="112"/>
      <c r="D44" s="111" t="s">
        <v>107</v>
      </c>
      <c r="E44" s="113">
        <f>SUM(E7:E43)</f>
        <v>21055</v>
      </c>
      <c r="F44" s="113">
        <f t="shared" ref="F44:R44" si="2">SUM(F7:F43)</f>
        <v>144375531.34</v>
      </c>
      <c r="G44" s="113">
        <f t="shared" si="2"/>
        <v>12</v>
      </c>
      <c r="H44" s="113">
        <f t="shared" si="2"/>
        <v>479200</v>
      </c>
      <c r="I44" s="113">
        <f t="shared" si="2"/>
        <v>4327</v>
      </c>
      <c r="J44" s="113">
        <f t="shared" si="2"/>
        <v>324332249.44</v>
      </c>
      <c r="K44" s="113">
        <f t="shared" si="2"/>
        <v>230</v>
      </c>
      <c r="L44" s="113">
        <f t="shared" si="2"/>
        <v>77573236.409999996</v>
      </c>
      <c r="M44" s="113">
        <f t="shared" si="2"/>
        <v>1489</v>
      </c>
      <c r="N44" s="113">
        <f t="shared" si="2"/>
        <v>22874681.899999999</v>
      </c>
      <c r="O44" s="113">
        <f t="shared" si="2"/>
        <v>287</v>
      </c>
      <c r="P44" s="113">
        <f t="shared" si="2"/>
        <v>9393407.1999999993</v>
      </c>
      <c r="Q44" s="113">
        <f t="shared" si="2"/>
        <v>2</v>
      </c>
      <c r="R44" s="113">
        <f t="shared" si="2"/>
        <v>135000</v>
      </c>
      <c r="S44" s="113">
        <f t="shared" si="0"/>
        <v>27402</v>
      </c>
      <c r="T44" s="113">
        <f t="shared" si="0"/>
        <v>579163306.28999996</v>
      </c>
    </row>
    <row r="45" spans="3:20" x14ac:dyDescent="0.35">
      <c r="S45" s="105"/>
      <c r="T45" s="105"/>
    </row>
    <row r="46" spans="3:20" x14ac:dyDescent="0.35">
      <c r="S46" s="105"/>
    </row>
    <row r="50" spans="7:7" x14ac:dyDescent="0.35">
      <c r="G50" t="s">
        <v>84</v>
      </c>
    </row>
  </sheetData>
  <sheetProtection algorithmName="SHA-512" hashValue="7YBgcQHqRAJckOYJ5oHLWJht7TXJSEw/yif27jpCUgTwQHTXD8Q5OFE8y/rAFOoYAnwLtkP7HJM2CfrWud4fTA==" saltValue="JDiJlS+qJFhSxoUrNmEtyg==" spinCount="100000" sheet="1" objects="1" scenarios="1"/>
  <mergeCells count="11">
    <mergeCell ref="S4:T4"/>
    <mergeCell ref="C3:T3"/>
    <mergeCell ref="C4:C6"/>
    <mergeCell ref="D4:D6"/>
    <mergeCell ref="Q4:R4"/>
    <mergeCell ref="E4:F4"/>
    <mergeCell ref="G4:H4"/>
    <mergeCell ref="I4:J4"/>
    <mergeCell ref="K4:L4"/>
    <mergeCell ref="M4:N4"/>
    <mergeCell ref="O4:P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C2:T35"/>
  <sheetViews>
    <sheetView zoomScale="70" zoomScaleNormal="70" workbookViewId="0">
      <selection activeCell="C3" sqref="C3:T3"/>
    </sheetView>
  </sheetViews>
  <sheetFormatPr defaultRowHeight="14.5" x14ac:dyDescent="0.35"/>
  <cols>
    <col min="3" max="3" width="5.26953125" bestFit="1" customWidth="1"/>
    <col min="4" max="4" width="47.7265625" bestFit="1" customWidth="1"/>
    <col min="5" max="5" width="10.08984375" bestFit="1" customWidth="1"/>
    <col min="6" max="6" width="11.90625" bestFit="1" customWidth="1"/>
    <col min="7" max="7" width="10.08984375" bestFit="1" customWidth="1"/>
    <col min="8" max="8" width="15.6328125" bestFit="1" customWidth="1"/>
    <col min="9" max="9" width="10.08984375" bestFit="1" customWidth="1"/>
    <col min="10" max="10" width="15.6328125" bestFit="1" customWidth="1"/>
    <col min="11" max="11" width="10.08984375" bestFit="1" customWidth="1"/>
    <col min="12" max="12" width="14.1796875" bestFit="1" customWidth="1"/>
    <col min="13" max="13" width="10.08984375" bestFit="1" customWidth="1"/>
    <col min="14" max="14" width="15.6328125" bestFit="1" customWidth="1"/>
    <col min="15" max="15" width="10.08984375" bestFit="1" customWidth="1"/>
    <col min="16" max="16" width="15.6328125" bestFit="1" customWidth="1"/>
    <col min="17" max="17" width="10.08984375" bestFit="1" customWidth="1"/>
    <col min="18" max="18" width="11.90625" bestFit="1" customWidth="1"/>
    <col min="19" max="19" width="10.08984375" bestFit="1" customWidth="1"/>
    <col min="20" max="20" width="17.1796875" bestFit="1" customWidth="1"/>
  </cols>
  <sheetData>
    <row r="2" spans="3:20" ht="15" thickBot="1" x14ac:dyDescent="0.4"/>
    <row r="3" spans="3:20" ht="15.5" x14ac:dyDescent="0.35">
      <c r="C3" s="150" t="s">
        <v>106</v>
      </c>
      <c r="D3" s="151"/>
      <c r="E3" s="151"/>
      <c r="F3" s="151"/>
      <c r="G3" s="151"/>
      <c r="H3" s="151"/>
      <c r="I3" s="151"/>
      <c r="J3" s="151"/>
      <c r="K3" s="151"/>
      <c r="L3" s="151"/>
      <c r="M3" s="151"/>
      <c r="N3" s="151"/>
      <c r="O3" s="151"/>
      <c r="P3" s="151"/>
      <c r="Q3" s="151"/>
      <c r="R3" s="151"/>
      <c r="S3" s="151"/>
      <c r="T3" s="152"/>
    </row>
    <row r="4" spans="3:20" ht="50" customHeight="1" x14ac:dyDescent="0.35">
      <c r="C4" s="178" t="s">
        <v>89</v>
      </c>
      <c r="D4" s="179" t="s">
        <v>8</v>
      </c>
      <c r="E4" s="176" t="s">
        <v>97</v>
      </c>
      <c r="F4" s="176"/>
      <c r="G4" s="176" t="s">
        <v>98</v>
      </c>
      <c r="H4" s="176"/>
      <c r="I4" s="176" t="s">
        <v>99</v>
      </c>
      <c r="J4" s="176"/>
      <c r="K4" s="176" t="s">
        <v>100</v>
      </c>
      <c r="L4" s="176"/>
      <c r="M4" s="176" t="s">
        <v>101</v>
      </c>
      <c r="N4" s="176"/>
      <c r="O4" s="176" t="s">
        <v>102</v>
      </c>
      <c r="P4" s="176"/>
      <c r="Q4" s="176" t="s">
        <v>103</v>
      </c>
      <c r="R4" s="176"/>
      <c r="S4" s="176" t="s">
        <v>105</v>
      </c>
      <c r="T4" s="177"/>
    </row>
    <row r="5" spans="3:20" ht="15.5" x14ac:dyDescent="0.35">
      <c r="C5" s="159"/>
      <c r="D5" s="180"/>
      <c r="E5" s="70" t="s">
        <v>85</v>
      </c>
      <c r="F5" s="70" t="s">
        <v>86</v>
      </c>
      <c r="G5" s="70" t="s">
        <v>85</v>
      </c>
      <c r="H5" s="70" t="s">
        <v>86</v>
      </c>
      <c r="I5" s="70" t="s">
        <v>85</v>
      </c>
      <c r="J5" s="70" t="s">
        <v>86</v>
      </c>
      <c r="K5" s="70" t="s">
        <v>85</v>
      </c>
      <c r="L5" s="70" t="s">
        <v>86</v>
      </c>
      <c r="M5" s="70" t="s">
        <v>85</v>
      </c>
      <c r="N5" s="70" t="s">
        <v>86</v>
      </c>
      <c r="O5" s="70" t="s">
        <v>85</v>
      </c>
      <c r="P5" s="70" t="s">
        <v>86</v>
      </c>
      <c r="Q5" s="70" t="s">
        <v>85</v>
      </c>
      <c r="R5" s="70" t="s">
        <v>86</v>
      </c>
      <c r="S5" s="70" t="s">
        <v>85</v>
      </c>
      <c r="T5" s="117" t="s">
        <v>86</v>
      </c>
    </row>
    <row r="6" spans="3:20" ht="16" thickBot="1" x14ac:dyDescent="0.4">
      <c r="C6" s="160"/>
      <c r="D6" s="181"/>
      <c r="E6" s="120"/>
      <c r="F6" s="120" t="s">
        <v>90</v>
      </c>
      <c r="G6" s="120"/>
      <c r="H6" s="120" t="s">
        <v>90</v>
      </c>
      <c r="I6" s="120"/>
      <c r="J6" s="120" t="s">
        <v>90</v>
      </c>
      <c r="K6" s="120"/>
      <c r="L6" s="120" t="s">
        <v>90</v>
      </c>
      <c r="M6" s="120"/>
      <c r="N6" s="120" t="s">
        <v>90</v>
      </c>
      <c r="O6" s="120"/>
      <c r="P6" s="120" t="s">
        <v>90</v>
      </c>
      <c r="Q6" s="120"/>
      <c r="R6" s="120" t="s">
        <v>90</v>
      </c>
      <c r="S6" s="120"/>
      <c r="T6" s="121" t="s">
        <v>90</v>
      </c>
    </row>
    <row r="7" spans="3:20" ht="15.5" x14ac:dyDescent="0.35">
      <c r="C7" s="110">
        <v>1</v>
      </c>
      <c r="D7" s="71" t="s">
        <v>77</v>
      </c>
      <c r="E7" s="71">
        <v>0</v>
      </c>
      <c r="F7" s="71">
        <v>0</v>
      </c>
      <c r="G7" s="71">
        <v>0</v>
      </c>
      <c r="H7" s="71">
        <v>0</v>
      </c>
      <c r="I7" s="71">
        <v>9</v>
      </c>
      <c r="J7" s="71">
        <v>784210</v>
      </c>
      <c r="K7" s="71">
        <v>0</v>
      </c>
      <c r="L7" s="71">
        <v>0</v>
      </c>
      <c r="M7" s="71">
        <v>0</v>
      </c>
      <c r="N7" s="71">
        <v>0</v>
      </c>
      <c r="O7" s="71">
        <v>0</v>
      </c>
      <c r="P7" s="71">
        <v>0</v>
      </c>
      <c r="Q7" s="71">
        <v>0</v>
      </c>
      <c r="R7" s="71">
        <v>0</v>
      </c>
      <c r="S7" s="71">
        <f>E7+G7+I7+K7+M7+O7+Q7</f>
        <v>9</v>
      </c>
      <c r="T7" s="71">
        <f>F7+H7+J7+L7+N7+P7+R7</f>
        <v>784210</v>
      </c>
    </row>
    <row r="8" spans="3:20" ht="15.5" x14ac:dyDescent="0.35">
      <c r="C8" s="110">
        <v>2</v>
      </c>
      <c r="D8" s="71" t="s">
        <v>75</v>
      </c>
      <c r="E8" s="109">
        <v>0</v>
      </c>
      <c r="F8" s="109">
        <v>0</v>
      </c>
      <c r="G8" s="109">
        <v>0</v>
      </c>
      <c r="H8" s="109">
        <v>0</v>
      </c>
      <c r="I8" s="109">
        <v>0</v>
      </c>
      <c r="J8" s="109">
        <v>0</v>
      </c>
      <c r="K8" s="109">
        <v>0</v>
      </c>
      <c r="L8" s="109">
        <v>0</v>
      </c>
      <c r="M8" s="109">
        <v>0</v>
      </c>
      <c r="N8" s="109">
        <v>0</v>
      </c>
      <c r="O8" s="109">
        <v>0</v>
      </c>
      <c r="P8" s="109">
        <v>0</v>
      </c>
      <c r="Q8" s="109">
        <v>0</v>
      </c>
      <c r="R8" s="109">
        <v>0</v>
      </c>
      <c r="S8" s="109">
        <f t="shared" ref="S8:S29" si="0">E8+G8+I8+K8+M8+O8+Q8</f>
        <v>0</v>
      </c>
      <c r="T8" s="109">
        <f t="shared" ref="T8:T29" si="1">F8+H8+J8+L8+N8+P8+R8</f>
        <v>0</v>
      </c>
    </row>
    <row r="9" spans="3:20" ht="15.5" x14ac:dyDescent="0.35">
      <c r="C9" s="110">
        <v>3</v>
      </c>
      <c r="D9" s="71" t="s">
        <v>76</v>
      </c>
      <c r="E9" s="71">
        <v>0</v>
      </c>
      <c r="F9" s="71">
        <v>0</v>
      </c>
      <c r="G9" s="71">
        <v>3</v>
      </c>
      <c r="H9" s="71">
        <v>2328922.65</v>
      </c>
      <c r="I9" s="71">
        <v>1</v>
      </c>
      <c r="J9" s="71">
        <v>303650.64</v>
      </c>
      <c r="K9" s="71">
        <v>2</v>
      </c>
      <c r="L9" s="71">
        <v>806030.79</v>
      </c>
      <c r="M9" s="71">
        <v>2</v>
      </c>
      <c r="N9" s="71">
        <v>12926554</v>
      </c>
      <c r="O9" s="71">
        <v>0</v>
      </c>
      <c r="P9" s="71">
        <v>0</v>
      </c>
      <c r="Q9" s="71">
        <v>0</v>
      </c>
      <c r="R9" s="71">
        <v>0</v>
      </c>
      <c r="S9" s="71">
        <f t="shared" si="0"/>
        <v>8</v>
      </c>
      <c r="T9" s="71">
        <f t="shared" si="1"/>
        <v>16365158.08</v>
      </c>
    </row>
    <row r="10" spans="3:20" ht="15.5" x14ac:dyDescent="0.35">
      <c r="C10" s="110">
        <v>4</v>
      </c>
      <c r="D10" s="71" t="s">
        <v>17</v>
      </c>
      <c r="E10" s="71">
        <v>0</v>
      </c>
      <c r="F10" s="71">
        <v>0</v>
      </c>
      <c r="G10" s="71">
        <v>0</v>
      </c>
      <c r="H10" s="71">
        <v>0</v>
      </c>
      <c r="I10" s="71">
        <v>2</v>
      </c>
      <c r="J10" s="71">
        <v>20000</v>
      </c>
      <c r="K10" s="71">
        <v>0</v>
      </c>
      <c r="L10" s="71">
        <v>0</v>
      </c>
      <c r="M10" s="71">
        <v>1</v>
      </c>
      <c r="N10" s="71">
        <v>100000</v>
      </c>
      <c r="O10" s="71">
        <v>0</v>
      </c>
      <c r="P10" s="71">
        <v>0</v>
      </c>
      <c r="Q10" s="71">
        <v>0</v>
      </c>
      <c r="R10" s="71">
        <v>0</v>
      </c>
      <c r="S10" s="71">
        <f t="shared" si="0"/>
        <v>3</v>
      </c>
      <c r="T10" s="71">
        <f t="shared" si="1"/>
        <v>120000</v>
      </c>
    </row>
    <row r="11" spans="3:20" ht="15.5" x14ac:dyDescent="0.35">
      <c r="C11" s="110">
        <v>5</v>
      </c>
      <c r="D11" s="71" t="s">
        <v>18</v>
      </c>
      <c r="E11" s="71">
        <v>0</v>
      </c>
      <c r="F11" s="71">
        <v>0</v>
      </c>
      <c r="G11" s="71">
        <v>0</v>
      </c>
      <c r="H11" s="71">
        <v>0</v>
      </c>
      <c r="I11" s="71">
        <v>149</v>
      </c>
      <c r="J11" s="71">
        <v>28106560</v>
      </c>
      <c r="K11" s="71">
        <v>0</v>
      </c>
      <c r="L11" s="71">
        <v>0</v>
      </c>
      <c r="M11" s="71">
        <v>21</v>
      </c>
      <c r="N11" s="71">
        <v>2989138</v>
      </c>
      <c r="O11" s="71">
        <v>3</v>
      </c>
      <c r="P11" s="71">
        <v>260867</v>
      </c>
      <c r="Q11" s="71">
        <v>0</v>
      </c>
      <c r="R11" s="71">
        <v>0</v>
      </c>
      <c r="S11" s="71">
        <f t="shared" si="0"/>
        <v>173</v>
      </c>
      <c r="T11" s="71">
        <f t="shared" si="1"/>
        <v>31356565</v>
      </c>
    </row>
    <row r="12" spans="3:20" ht="15.5" x14ac:dyDescent="0.35">
      <c r="C12" s="110">
        <v>6</v>
      </c>
      <c r="D12" s="71" t="s">
        <v>19</v>
      </c>
      <c r="E12" s="71">
        <v>0</v>
      </c>
      <c r="F12" s="71">
        <v>0</v>
      </c>
      <c r="G12" s="71">
        <v>0</v>
      </c>
      <c r="H12" s="71">
        <v>0</v>
      </c>
      <c r="I12" s="71">
        <v>0</v>
      </c>
      <c r="J12" s="71">
        <v>0</v>
      </c>
      <c r="K12" s="71">
        <v>0</v>
      </c>
      <c r="L12" s="71">
        <v>0</v>
      </c>
      <c r="M12" s="71">
        <v>0</v>
      </c>
      <c r="N12" s="71">
        <v>0</v>
      </c>
      <c r="O12" s="71">
        <v>60</v>
      </c>
      <c r="P12" s="71">
        <v>3700000</v>
      </c>
      <c r="Q12" s="71">
        <v>0</v>
      </c>
      <c r="R12" s="71">
        <v>0</v>
      </c>
      <c r="S12" s="71">
        <f t="shared" si="0"/>
        <v>60</v>
      </c>
      <c r="T12" s="71">
        <f t="shared" si="1"/>
        <v>3700000</v>
      </c>
    </row>
    <row r="13" spans="3:20" ht="15.5" x14ac:dyDescent="0.35">
      <c r="C13" s="110">
        <v>7</v>
      </c>
      <c r="D13" s="71" t="s">
        <v>20</v>
      </c>
      <c r="E13" s="109">
        <v>0</v>
      </c>
      <c r="F13" s="109">
        <v>0</v>
      </c>
      <c r="G13" s="109">
        <v>0</v>
      </c>
      <c r="H13" s="109">
        <v>0</v>
      </c>
      <c r="I13" s="109">
        <v>0</v>
      </c>
      <c r="J13" s="109">
        <v>0</v>
      </c>
      <c r="K13" s="109">
        <v>0</v>
      </c>
      <c r="L13" s="109">
        <v>0</v>
      </c>
      <c r="M13" s="109">
        <v>0</v>
      </c>
      <c r="N13" s="109">
        <v>0</v>
      </c>
      <c r="O13" s="109">
        <v>0</v>
      </c>
      <c r="P13" s="109">
        <v>0</v>
      </c>
      <c r="Q13" s="109">
        <v>0</v>
      </c>
      <c r="R13" s="109">
        <v>0</v>
      </c>
      <c r="S13" s="109">
        <f t="shared" si="0"/>
        <v>0</v>
      </c>
      <c r="T13" s="109">
        <f t="shared" si="1"/>
        <v>0</v>
      </c>
    </row>
    <row r="14" spans="3:20" ht="15.5" x14ac:dyDescent="0.35">
      <c r="C14" s="110">
        <v>8</v>
      </c>
      <c r="D14" s="71" t="s">
        <v>21</v>
      </c>
      <c r="E14" s="109">
        <v>0</v>
      </c>
      <c r="F14" s="109">
        <v>0</v>
      </c>
      <c r="G14" s="109">
        <v>0</v>
      </c>
      <c r="H14" s="109">
        <v>0</v>
      </c>
      <c r="I14" s="109">
        <v>0</v>
      </c>
      <c r="J14" s="109">
        <v>0</v>
      </c>
      <c r="K14" s="109">
        <v>0</v>
      </c>
      <c r="L14" s="109">
        <v>0</v>
      </c>
      <c r="M14" s="109">
        <v>0</v>
      </c>
      <c r="N14" s="109">
        <v>0</v>
      </c>
      <c r="O14" s="109">
        <v>0</v>
      </c>
      <c r="P14" s="109">
        <v>0</v>
      </c>
      <c r="Q14" s="109">
        <v>0</v>
      </c>
      <c r="R14" s="109">
        <v>0</v>
      </c>
      <c r="S14" s="109">
        <f t="shared" si="0"/>
        <v>0</v>
      </c>
      <c r="T14" s="109">
        <f t="shared" si="1"/>
        <v>0</v>
      </c>
    </row>
    <row r="15" spans="3:20" ht="15.5" x14ac:dyDescent="0.35">
      <c r="C15" s="110">
        <v>9</v>
      </c>
      <c r="D15" s="71" t="s">
        <v>22</v>
      </c>
      <c r="E15" s="109">
        <v>0</v>
      </c>
      <c r="F15" s="109">
        <v>0</v>
      </c>
      <c r="G15" s="109">
        <v>0</v>
      </c>
      <c r="H15" s="109">
        <v>0</v>
      </c>
      <c r="I15" s="109">
        <v>0</v>
      </c>
      <c r="J15" s="109">
        <v>0</v>
      </c>
      <c r="K15" s="109">
        <v>0</v>
      </c>
      <c r="L15" s="109">
        <v>0</v>
      </c>
      <c r="M15" s="109">
        <v>0</v>
      </c>
      <c r="N15" s="109">
        <v>0</v>
      </c>
      <c r="O15" s="109">
        <v>0</v>
      </c>
      <c r="P15" s="109">
        <v>0</v>
      </c>
      <c r="Q15" s="109">
        <v>0</v>
      </c>
      <c r="R15" s="109">
        <v>0</v>
      </c>
      <c r="S15" s="109">
        <f t="shared" si="0"/>
        <v>0</v>
      </c>
      <c r="T15" s="109">
        <f t="shared" si="1"/>
        <v>0</v>
      </c>
    </row>
    <row r="16" spans="3:20" ht="15.5" x14ac:dyDescent="0.35">
      <c r="C16" s="110">
        <v>10</v>
      </c>
      <c r="D16" s="71" t="s">
        <v>23</v>
      </c>
      <c r="E16" s="109">
        <v>0</v>
      </c>
      <c r="F16" s="109">
        <v>0</v>
      </c>
      <c r="G16" s="109">
        <v>0</v>
      </c>
      <c r="H16" s="109">
        <v>0</v>
      </c>
      <c r="I16" s="109">
        <v>0</v>
      </c>
      <c r="J16" s="109">
        <v>0</v>
      </c>
      <c r="K16" s="109">
        <v>0</v>
      </c>
      <c r="L16" s="109">
        <v>0</v>
      </c>
      <c r="M16" s="109">
        <v>0</v>
      </c>
      <c r="N16" s="109">
        <v>0</v>
      </c>
      <c r="O16" s="109">
        <v>0</v>
      </c>
      <c r="P16" s="109">
        <v>0</v>
      </c>
      <c r="Q16" s="109">
        <v>0</v>
      </c>
      <c r="R16" s="109">
        <v>0</v>
      </c>
      <c r="S16" s="109">
        <f t="shared" si="0"/>
        <v>0</v>
      </c>
      <c r="T16" s="109">
        <f t="shared" si="1"/>
        <v>0</v>
      </c>
    </row>
    <row r="17" spans="3:20" ht="15.5" x14ac:dyDescent="0.35">
      <c r="C17" s="110">
        <v>11</v>
      </c>
      <c r="D17" s="71" t="s">
        <v>14</v>
      </c>
      <c r="E17" s="71">
        <v>0</v>
      </c>
      <c r="F17" s="71">
        <v>0</v>
      </c>
      <c r="G17" s="71">
        <v>0</v>
      </c>
      <c r="H17" s="71">
        <v>0</v>
      </c>
      <c r="I17" s="71">
        <v>0</v>
      </c>
      <c r="J17" s="71">
        <v>0</v>
      </c>
      <c r="K17" s="71">
        <v>1</v>
      </c>
      <c r="L17" s="71">
        <v>1675655</v>
      </c>
      <c r="M17" s="71">
        <v>0</v>
      </c>
      <c r="N17" s="71">
        <v>0</v>
      </c>
      <c r="O17" s="71">
        <v>0</v>
      </c>
      <c r="P17" s="71">
        <v>0</v>
      </c>
      <c r="Q17" s="71">
        <v>0</v>
      </c>
      <c r="R17" s="71">
        <v>0</v>
      </c>
      <c r="S17" s="71">
        <f t="shared" si="0"/>
        <v>1</v>
      </c>
      <c r="T17" s="71">
        <f t="shared" si="1"/>
        <v>1675655</v>
      </c>
    </row>
    <row r="18" spans="3:20" ht="15.5" x14ac:dyDescent="0.35">
      <c r="C18" s="110">
        <v>12</v>
      </c>
      <c r="D18" s="71" t="s">
        <v>24</v>
      </c>
      <c r="E18" s="109">
        <v>0</v>
      </c>
      <c r="F18" s="109">
        <v>0</v>
      </c>
      <c r="G18" s="109">
        <v>0</v>
      </c>
      <c r="H18" s="109">
        <v>0</v>
      </c>
      <c r="I18" s="109">
        <v>0</v>
      </c>
      <c r="J18" s="109">
        <v>0</v>
      </c>
      <c r="K18" s="109">
        <v>0</v>
      </c>
      <c r="L18" s="109">
        <v>0</v>
      </c>
      <c r="M18" s="109">
        <v>0</v>
      </c>
      <c r="N18" s="109">
        <v>0</v>
      </c>
      <c r="O18" s="109">
        <v>0</v>
      </c>
      <c r="P18" s="109">
        <v>0</v>
      </c>
      <c r="Q18" s="109">
        <v>0</v>
      </c>
      <c r="R18" s="109">
        <v>0</v>
      </c>
      <c r="S18" s="109">
        <f t="shared" si="0"/>
        <v>0</v>
      </c>
      <c r="T18" s="109">
        <f t="shared" si="1"/>
        <v>0</v>
      </c>
    </row>
    <row r="19" spans="3:20" ht="15.5" x14ac:dyDescent="0.35">
      <c r="C19" s="110">
        <v>13</v>
      </c>
      <c r="D19" s="71" t="s">
        <v>74</v>
      </c>
      <c r="E19" s="71">
        <v>0</v>
      </c>
      <c r="F19" s="71">
        <v>0</v>
      </c>
      <c r="G19" s="71">
        <v>0</v>
      </c>
      <c r="H19" s="71">
        <v>0</v>
      </c>
      <c r="I19" s="71">
        <v>0</v>
      </c>
      <c r="J19" s="71">
        <v>0</v>
      </c>
      <c r="K19" s="71">
        <v>28</v>
      </c>
      <c r="L19" s="71">
        <v>3250746</v>
      </c>
      <c r="M19" s="71">
        <v>0</v>
      </c>
      <c r="N19" s="71">
        <v>0</v>
      </c>
      <c r="O19" s="71">
        <v>0</v>
      </c>
      <c r="P19" s="71">
        <v>0</v>
      </c>
      <c r="Q19" s="71">
        <v>0</v>
      </c>
      <c r="R19" s="71">
        <v>0</v>
      </c>
      <c r="S19" s="71">
        <f t="shared" si="0"/>
        <v>28</v>
      </c>
      <c r="T19" s="71">
        <f t="shared" si="1"/>
        <v>3250746</v>
      </c>
    </row>
    <row r="20" spans="3:20" ht="15.5" x14ac:dyDescent="0.35">
      <c r="C20" s="110">
        <v>14</v>
      </c>
      <c r="D20" s="71" t="s">
        <v>25</v>
      </c>
      <c r="E20" s="71">
        <v>0</v>
      </c>
      <c r="F20" s="71">
        <v>0</v>
      </c>
      <c r="G20" s="71">
        <v>0</v>
      </c>
      <c r="H20" s="71">
        <v>0</v>
      </c>
      <c r="I20" s="71">
        <v>0</v>
      </c>
      <c r="J20" s="71">
        <v>0</v>
      </c>
      <c r="K20" s="71">
        <v>3</v>
      </c>
      <c r="L20" s="71">
        <v>311679</v>
      </c>
      <c r="M20" s="71">
        <v>13</v>
      </c>
      <c r="N20" s="71">
        <v>1619914.3599999999</v>
      </c>
      <c r="O20" s="71">
        <v>0</v>
      </c>
      <c r="P20" s="71">
        <v>0</v>
      </c>
      <c r="Q20" s="71">
        <v>0</v>
      </c>
      <c r="R20" s="71">
        <v>0</v>
      </c>
      <c r="S20" s="71">
        <f t="shared" si="0"/>
        <v>16</v>
      </c>
      <c r="T20" s="71">
        <f t="shared" si="1"/>
        <v>1931593.3599999999</v>
      </c>
    </row>
    <row r="21" spans="3:20" ht="15.5" x14ac:dyDescent="0.35">
      <c r="C21" s="110">
        <v>15</v>
      </c>
      <c r="D21" s="71" t="s">
        <v>26</v>
      </c>
      <c r="E21" s="71">
        <v>1</v>
      </c>
      <c r="F21" s="71">
        <v>100000</v>
      </c>
      <c r="G21" s="71">
        <v>0</v>
      </c>
      <c r="H21" s="71">
        <v>0</v>
      </c>
      <c r="I21" s="71">
        <v>2</v>
      </c>
      <c r="J21" s="71">
        <v>172000</v>
      </c>
      <c r="K21" s="71">
        <v>0</v>
      </c>
      <c r="L21" s="71">
        <v>0</v>
      </c>
      <c r="M21" s="71">
        <v>0</v>
      </c>
      <c r="N21" s="71">
        <v>0</v>
      </c>
      <c r="O21" s="71">
        <v>2</v>
      </c>
      <c r="P21" s="71">
        <v>325643</v>
      </c>
      <c r="Q21" s="71">
        <v>0</v>
      </c>
      <c r="R21" s="71">
        <v>0</v>
      </c>
      <c r="S21" s="71">
        <f t="shared" si="0"/>
        <v>5</v>
      </c>
      <c r="T21" s="71">
        <f t="shared" si="1"/>
        <v>597643</v>
      </c>
    </row>
    <row r="22" spans="3:20" ht="15.5" x14ac:dyDescent="0.35">
      <c r="C22" s="110">
        <v>16</v>
      </c>
      <c r="D22" s="71" t="s">
        <v>27</v>
      </c>
      <c r="E22" s="71">
        <v>0</v>
      </c>
      <c r="F22" s="71">
        <v>0</v>
      </c>
      <c r="G22" s="71">
        <v>7</v>
      </c>
      <c r="H22" s="71">
        <v>1679271</v>
      </c>
      <c r="I22" s="71">
        <v>1</v>
      </c>
      <c r="J22" s="71">
        <v>3482460</v>
      </c>
      <c r="K22" s="71">
        <v>0</v>
      </c>
      <c r="L22" s="71">
        <v>0</v>
      </c>
      <c r="M22" s="71">
        <v>0</v>
      </c>
      <c r="N22" s="71">
        <v>0</v>
      </c>
      <c r="O22" s="71">
        <v>0</v>
      </c>
      <c r="P22" s="71">
        <v>0</v>
      </c>
      <c r="Q22" s="71">
        <v>20</v>
      </c>
      <c r="R22" s="71">
        <v>726440</v>
      </c>
      <c r="S22" s="71">
        <f t="shared" si="0"/>
        <v>28</v>
      </c>
      <c r="T22" s="71">
        <f t="shared" si="1"/>
        <v>5888171</v>
      </c>
    </row>
    <row r="23" spans="3:20" ht="15.5" x14ac:dyDescent="0.35">
      <c r="C23" s="110">
        <v>17</v>
      </c>
      <c r="D23" s="71" t="s">
        <v>28</v>
      </c>
      <c r="E23" s="109">
        <v>0</v>
      </c>
      <c r="F23" s="109">
        <v>0</v>
      </c>
      <c r="G23" s="109">
        <v>0</v>
      </c>
      <c r="H23" s="109">
        <v>0</v>
      </c>
      <c r="I23" s="109">
        <v>0</v>
      </c>
      <c r="J23" s="109">
        <v>0</v>
      </c>
      <c r="K23" s="109">
        <v>0</v>
      </c>
      <c r="L23" s="109">
        <v>0</v>
      </c>
      <c r="M23" s="109">
        <v>0</v>
      </c>
      <c r="N23" s="109">
        <v>0</v>
      </c>
      <c r="O23" s="109">
        <v>0</v>
      </c>
      <c r="P23" s="109">
        <v>0</v>
      </c>
      <c r="Q23" s="109">
        <v>0</v>
      </c>
      <c r="R23" s="109">
        <v>0</v>
      </c>
      <c r="S23" s="109">
        <f t="shared" si="0"/>
        <v>0</v>
      </c>
      <c r="T23" s="109">
        <f t="shared" si="1"/>
        <v>0</v>
      </c>
    </row>
    <row r="24" spans="3:20" ht="15.5" x14ac:dyDescent="0.35">
      <c r="C24" s="110">
        <v>18</v>
      </c>
      <c r="D24" s="71" t="s">
        <v>29</v>
      </c>
      <c r="E24" s="71">
        <v>0</v>
      </c>
      <c r="F24" s="71">
        <v>0</v>
      </c>
      <c r="G24" s="71">
        <v>4</v>
      </c>
      <c r="H24" s="71">
        <v>21200</v>
      </c>
      <c r="I24" s="71">
        <v>1</v>
      </c>
      <c r="J24" s="71">
        <v>14000</v>
      </c>
      <c r="K24" s="71">
        <v>3</v>
      </c>
      <c r="L24" s="71">
        <v>139000</v>
      </c>
      <c r="M24" s="71">
        <v>0</v>
      </c>
      <c r="N24" s="71">
        <v>0</v>
      </c>
      <c r="O24" s="71">
        <v>0</v>
      </c>
      <c r="P24" s="71">
        <v>0</v>
      </c>
      <c r="Q24" s="71">
        <v>0</v>
      </c>
      <c r="R24" s="71">
        <v>0</v>
      </c>
      <c r="S24" s="71">
        <f t="shared" si="0"/>
        <v>8</v>
      </c>
      <c r="T24" s="71">
        <f t="shared" si="1"/>
        <v>174200</v>
      </c>
    </row>
    <row r="25" spans="3:20" ht="15.5" x14ac:dyDescent="0.35">
      <c r="C25" s="110">
        <v>19</v>
      </c>
      <c r="D25" s="71" t="s">
        <v>30</v>
      </c>
      <c r="E25" s="71">
        <v>0</v>
      </c>
      <c r="F25" s="71">
        <v>0</v>
      </c>
      <c r="G25" s="71">
        <v>0</v>
      </c>
      <c r="H25" s="71">
        <v>0</v>
      </c>
      <c r="I25" s="71">
        <v>2</v>
      </c>
      <c r="J25" s="71">
        <v>300000</v>
      </c>
      <c r="K25" s="71">
        <v>2</v>
      </c>
      <c r="L25" s="71">
        <v>450000</v>
      </c>
      <c r="M25" s="71">
        <v>3</v>
      </c>
      <c r="N25" s="71">
        <v>249910</v>
      </c>
      <c r="O25" s="71">
        <v>0</v>
      </c>
      <c r="P25" s="71">
        <v>0</v>
      </c>
      <c r="Q25" s="71">
        <v>0</v>
      </c>
      <c r="R25" s="71">
        <v>0</v>
      </c>
      <c r="S25" s="71">
        <f t="shared" si="0"/>
        <v>7</v>
      </c>
      <c r="T25" s="71">
        <f t="shared" si="1"/>
        <v>999910</v>
      </c>
    </row>
    <row r="26" spans="3:20" ht="15.5" x14ac:dyDescent="0.35">
      <c r="C26" s="110">
        <v>20</v>
      </c>
      <c r="D26" s="71" t="s">
        <v>31</v>
      </c>
      <c r="E26" s="71">
        <v>0</v>
      </c>
      <c r="F26" s="71">
        <v>0</v>
      </c>
      <c r="G26" s="71">
        <v>5</v>
      </c>
      <c r="H26" s="71">
        <v>755168</v>
      </c>
      <c r="I26" s="71">
        <v>13</v>
      </c>
      <c r="J26" s="71">
        <v>20727452.370000001</v>
      </c>
      <c r="K26" s="71">
        <v>2</v>
      </c>
      <c r="L26" s="71">
        <v>327273</v>
      </c>
      <c r="M26" s="71">
        <v>0</v>
      </c>
      <c r="N26" s="71">
        <v>0</v>
      </c>
      <c r="O26" s="71">
        <v>13</v>
      </c>
      <c r="P26" s="71">
        <v>17416342.149999999</v>
      </c>
      <c r="Q26" s="71">
        <v>0</v>
      </c>
      <c r="R26" s="71">
        <v>0</v>
      </c>
      <c r="S26" s="71">
        <f t="shared" si="0"/>
        <v>33</v>
      </c>
      <c r="T26" s="71">
        <f t="shared" si="1"/>
        <v>39226235.519999996</v>
      </c>
    </row>
    <row r="27" spans="3:20" ht="15.5" x14ac:dyDescent="0.35">
      <c r="C27" s="110">
        <v>21</v>
      </c>
      <c r="D27" s="71" t="s">
        <v>32</v>
      </c>
      <c r="E27" s="71">
        <v>0</v>
      </c>
      <c r="F27" s="71">
        <v>0</v>
      </c>
      <c r="G27" s="71">
        <v>0</v>
      </c>
      <c r="H27" s="71">
        <v>0</v>
      </c>
      <c r="I27" s="71">
        <v>2</v>
      </c>
      <c r="J27" s="71">
        <v>3535600</v>
      </c>
      <c r="K27" s="71">
        <v>0</v>
      </c>
      <c r="L27" s="71">
        <v>0</v>
      </c>
      <c r="M27" s="71">
        <v>0</v>
      </c>
      <c r="N27" s="71">
        <v>0</v>
      </c>
      <c r="O27" s="71">
        <v>0</v>
      </c>
      <c r="P27" s="71">
        <v>0</v>
      </c>
      <c r="Q27" s="71">
        <v>0</v>
      </c>
      <c r="R27" s="71">
        <v>0</v>
      </c>
      <c r="S27" s="71">
        <f t="shared" si="0"/>
        <v>2</v>
      </c>
      <c r="T27" s="71">
        <f t="shared" si="1"/>
        <v>3535600</v>
      </c>
    </row>
    <row r="28" spans="3:20" ht="15.5" x14ac:dyDescent="0.35">
      <c r="C28" s="110">
        <v>22</v>
      </c>
      <c r="D28" s="71" t="s">
        <v>16</v>
      </c>
      <c r="E28" s="71">
        <v>0</v>
      </c>
      <c r="F28" s="71">
        <v>0</v>
      </c>
      <c r="G28" s="71">
        <v>5</v>
      </c>
      <c r="H28" s="71">
        <v>11557044</v>
      </c>
      <c r="I28" s="71">
        <v>0</v>
      </c>
      <c r="J28" s="71">
        <v>0</v>
      </c>
      <c r="K28" s="71">
        <v>0</v>
      </c>
      <c r="L28" s="71">
        <v>0</v>
      </c>
      <c r="M28" s="71">
        <v>0</v>
      </c>
      <c r="N28" s="71">
        <v>0</v>
      </c>
      <c r="O28" s="71">
        <v>0</v>
      </c>
      <c r="P28" s="71">
        <v>0</v>
      </c>
      <c r="Q28" s="71">
        <v>0</v>
      </c>
      <c r="R28" s="71">
        <v>0</v>
      </c>
      <c r="S28" s="71">
        <f t="shared" si="0"/>
        <v>5</v>
      </c>
      <c r="T28" s="71">
        <f t="shared" si="1"/>
        <v>11557044</v>
      </c>
    </row>
    <row r="29" spans="3:20" ht="15.5" x14ac:dyDescent="0.35">
      <c r="C29" s="110">
        <v>23</v>
      </c>
      <c r="D29" s="71" t="s">
        <v>33</v>
      </c>
      <c r="E29" s="71">
        <v>0</v>
      </c>
      <c r="F29" s="71">
        <v>0</v>
      </c>
      <c r="G29" s="71">
        <v>0</v>
      </c>
      <c r="H29" s="71">
        <v>0</v>
      </c>
      <c r="I29" s="71">
        <v>0</v>
      </c>
      <c r="J29" s="71">
        <v>0</v>
      </c>
      <c r="K29" s="71">
        <v>0</v>
      </c>
      <c r="L29" s="71">
        <v>0</v>
      </c>
      <c r="M29" s="71">
        <v>1</v>
      </c>
      <c r="N29" s="71">
        <v>15000000</v>
      </c>
      <c r="O29" s="71">
        <v>0</v>
      </c>
      <c r="P29" s="71">
        <v>0</v>
      </c>
      <c r="Q29" s="71">
        <v>0</v>
      </c>
      <c r="R29" s="71">
        <v>0</v>
      </c>
      <c r="S29" s="71">
        <f t="shared" si="0"/>
        <v>1</v>
      </c>
      <c r="T29" s="71">
        <f t="shared" si="1"/>
        <v>15000000</v>
      </c>
    </row>
    <row r="30" spans="3:20" ht="15.5" x14ac:dyDescent="0.35">
      <c r="C30" s="111"/>
      <c r="D30" s="111" t="s">
        <v>107</v>
      </c>
      <c r="E30" s="111">
        <f>SUM(E7:E29)</f>
        <v>1</v>
      </c>
      <c r="F30" s="111">
        <f t="shared" ref="F30:R30" si="2">SUM(F7:F29)</f>
        <v>100000</v>
      </c>
      <c r="G30" s="111">
        <f t="shared" si="2"/>
        <v>24</v>
      </c>
      <c r="H30" s="111">
        <f t="shared" si="2"/>
        <v>16341605.65</v>
      </c>
      <c r="I30" s="111">
        <f t="shared" si="2"/>
        <v>182</v>
      </c>
      <c r="J30" s="111">
        <f t="shared" si="2"/>
        <v>57445933.010000005</v>
      </c>
      <c r="K30" s="111">
        <f t="shared" si="2"/>
        <v>41</v>
      </c>
      <c r="L30" s="111">
        <f t="shared" si="2"/>
        <v>6960383.79</v>
      </c>
      <c r="M30" s="111">
        <f t="shared" si="2"/>
        <v>41</v>
      </c>
      <c r="N30" s="111">
        <f t="shared" si="2"/>
        <v>32885516.359999999</v>
      </c>
      <c r="O30" s="111">
        <f t="shared" si="2"/>
        <v>78</v>
      </c>
      <c r="P30" s="111">
        <f t="shared" si="2"/>
        <v>21702852.149999999</v>
      </c>
      <c r="Q30" s="111">
        <f t="shared" si="2"/>
        <v>20</v>
      </c>
      <c r="R30" s="111">
        <f t="shared" si="2"/>
        <v>726440</v>
      </c>
      <c r="S30" s="111">
        <f>SUM(S7:S29)</f>
        <v>387</v>
      </c>
      <c r="T30" s="111">
        <f>SUM(T7:T29)</f>
        <v>136162730.95999998</v>
      </c>
    </row>
    <row r="35" spans="10:10" x14ac:dyDescent="0.35">
      <c r="J35" t="s">
        <v>84</v>
      </c>
    </row>
  </sheetData>
  <sheetProtection algorithmName="SHA-512" hashValue="LkC2JSor1gc9499DmtjOdrXQWL4E9CBqYGdJICyDmL2nb4GRJWGCu7jjCj7BI/GZ1jeGF5+zHQ++Jh4pHy8kXQ==" saltValue="wQulfhvLfH35AkW9he18nA==" spinCount="100000" sheet="1" objects="1" scenarios="1"/>
  <mergeCells count="11">
    <mergeCell ref="C3:T3"/>
    <mergeCell ref="E4:F4"/>
    <mergeCell ref="G4:H4"/>
    <mergeCell ref="I4:J4"/>
    <mergeCell ref="K4:L4"/>
    <mergeCell ref="M4:N4"/>
    <mergeCell ref="O4:P4"/>
    <mergeCell ref="Q4:R4"/>
    <mergeCell ref="S4:T4"/>
    <mergeCell ref="C4:C6"/>
    <mergeCell ref="D4:D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4/26/2022 2:52:19 PM</timestamp>
  <userName>System</userName>
  <computerName>DMBURIA2020.ira.go.ke</computerName>
  <guid>{a9414e3d-b7bd-4c31-85b7-e7d792c0b360}</guid>
  <hdr>
    <r>
      <fontName>arial</fontName>
      <fontColor>000000</fontColor>
      <fontSize>14</fontSize>
      <b/>
      <text xml:space="preserve">Classification:</text>
    </r>
    <r>
      <fontName>arial</fontName>
      <fontColor>000000</fontColor>
      <fontSize>14</fontSize>
      <text xml:space="preserve"> </text>
    </r>
    <r>
      <fontName>arial</fontName>
      <fontColor>FF0000</fontColor>
      <fontSize>14</fontSize>
      <b/>
      <text xml:space="preserve">Restricted</text>
    </r>
    <r>
      <fontName>arial</fontName>
      <fontColor>000000</fontColor>
      <fontSize>14</fontSize>
      <text xml:space="preserve">
This file contains %%POLICY%% data with breach. Please handle with care.</text>
    </r>
  </hdr>
</GTBClassification>
</file>

<file path=customXml/itemProps1.xml><?xml version="1.0" encoding="utf-8"?>
<ds:datastoreItem xmlns:ds="http://schemas.openxmlformats.org/officeDocument/2006/customXml" ds:itemID="{36DF80FB-6CF1-48FF-9563-E15B102C75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Details</vt:lpstr>
      <vt:lpstr>Disclaimer</vt:lpstr>
      <vt:lpstr>Appendix 1</vt:lpstr>
      <vt:lpstr>Appendix 2</vt:lpstr>
      <vt:lpstr>Appendix 3</vt:lpstr>
      <vt:lpstr>Appendix 4</vt:lpstr>
      <vt:lpstr>Appendix 5</vt:lpstr>
      <vt:lpstr>Appendix 6</vt:lpstr>
      <vt:lpstr>Appendix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2022-12-08T13:52:46Z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4/26/2022 2:52:19 PM</vt:lpwstr>
  </property>
  <property fmtid="{D5CDD505-2E9C-101B-9397-08002B2CF9AE}" pid="6" name="ClassificationGUID">
    <vt:lpwstr>{a9414e3d-b7bd-4c31-85b7-e7d792c0b360}</vt:lpwstr>
  </property>
</Properties>
</file>